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4\Resumen\"/>
    </mc:Choice>
  </mc:AlternateContent>
  <xr:revisionPtr revIDLastSave="0" documentId="13_ncr:1_{6081758D-7E9A-45CF-9DE7-A476144578D1}" xr6:coauthVersionLast="47" xr6:coauthVersionMax="47" xr10:uidLastSave="{00000000-0000-0000-0000-000000000000}"/>
  <bookViews>
    <workbookView xWindow="-110" yWindow="-110" windowWidth="19420" windowHeight="10420" xr2:uid="{E3D969FD-FDB3-45D0-955C-010E9726CDE1}"/>
  </bookViews>
  <sheets>
    <sheet name="Ventas Por Régimen" sheetId="1" r:id="rId1"/>
    <sheet name="Ventas mdo mes 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2" l="1"/>
  <c r="E21" i="2"/>
  <c r="E23" i="2" s="1"/>
  <c r="D21" i="2"/>
  <c r="D23" i="2" s="1"/>
  <c r="C21" i="2"/>
  <c r="C23" i="2" s="1"/>
  <c r="B21" i="2"/>
  <c r="B23" i="2" s="1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E17" i="1"/>
  <c r="D17" i="1"/>
  <c r="C17" i="1"/>
  <c r="B17" i="1"/>
  <c r="N12" i="1"/>
  <c r="N9" i="1"/>
  <c r="N6" i="1"/>
  <c r="N17" i="1" s="1"/>
  <c r="N23" i="2" l="1"/>
  <c r="N21" i="2"/>
</calcChain>
</file>

<file path=xl/sharedStrings.xml><?xml version="1.0" encoding="utf-8"?>
<sst xmlns="http://schemas.openxmlformats.org/spreadsheetml/2006/main" count="64" uniqueCount="46">
  <si>
    <t>FONDO DE ESTABILIZACIÓN DE PRECIOS DEL AZÚCAR</t>
  </si>
  <si>
    <t>VENTAS Y FACTOR DE PONDERACIÓN POR RÉGIMEN DE LIQUIDACIÓN - ABRIL. 2024 QQ</t>
  </si>
  <si>
    <t>Ingenios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</si>
  <si>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</si>
  <si>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</si>
  <si>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</si>
  <si>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</si>
  <si>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</si>
  <si>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</si>
  <si>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</si>
  <si>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</si>
  <si>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</si>
  <si>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</si>
  <si>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</si>
  <si>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</si>
  <si>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</si>
  <si>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Régimen Temporal</t>
  </si>
  <si>
    <t xml:space="preserve">   - Ventas</t>
  </si>
  <si>
    <t xml:space="preserve">   - Factor de Ponderación (ZiEm)</t>
  </si>
  <si>
    <t xml:space="preserve">   - Factor de Ponderación (ZiE)</t>
  </si>
  <si>
    <t xml:space="preserve">   - qq sobre limite preferencial</t>
  </si>
  <si>
    <t>Régimen Regular</t>
  </si>
  <si>
    <t xml:space="preserve">   - Factor de Ponderación (ZiRm)</t>
  </si>
  <si>
    <t xml:space="preserve">   - Factor de Ponderación (ZiR)</t>
  </si>
  <si>
    <t>Total</t>
  </si>
  <si>
    <t xml:space="preserve">   - Factor de Ponderación (Zm)</t>
  </si>
  <si>
    <t xml:space="preserve">   - Factor de Ponderación (Z)</t>
  </si>
  <si>
    <t>OPERACIONES DEL SECTOR POR MERCADO ABRIL DE 2024 QQ</t>
  </si>
  <si>
    <t>Nacional Tradicional</t>
  </si>
  <si>
    <t>Interno Especial</t>
  </si>
  <si>
    <t>Expoconjunta blanco</t>
  </si>
  <si>
    <t>Expoconjunta crudo</t>
  </si>
  <si>
    <t>Crudo concentrados</t>
  </si>
  <si>
    <t>Crudo alcohol no carburante</t>
  </si>
  <si>
    <t>Exportaciones a Ecuador</t>
  </si>
  <si>
    <t>Exportaciones a Perú</t>
  </si>
  <si>
    <t>Exportaciones Cuota USA</t>
  </si>
  <si>
    <t>Exportaciones Resto del Mundo</t>
  </si>
  <si>
    <t>Miel Virgen</t>
  </si>
  <si>
    <t>Jugo claro</t>
  </si>
  <si>
    <t>Miel primera</t>
  </si>
  <si>
    <t>Miel segunda</t>
  </si>
  <si>
    <t>HTM</t>
  </si>
  <si>
    <t>Coyuntural</t>
  </si>
  <si>
    <t>Total Azúcar</t>
  </si>
  <si>
    <t>Alcohol equivalente en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</si>
</sst>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3" fillId="0" borderId="5" xfId="2" applyFont="1" applyBorder="1"/>
    <xf numFmtId="3" fontId="3" fillId="0" borderId="6" xfId="2" applyNumberFormat="1" applyFont="1" applyBorder="1"/>
    <xf numFmtId="3" fontId="3" fillId="0" borderId="7" xfId="2" applyNumberFormat="1" applyFont="1" applyBorder="1"/>
    <xf numFmtId="3" fontId="3" fillId="0" borderId="8" xfId="2" applyNumberFormat="1" applyFont="1" applyBorder="1"/>
    <xf numFmtId="3" fontId="3" fillId="0" borderId="0" xfId="2" applyNumberFormat="1" applyFont="1"/>
    <xf numFmtId="0" fontId="3" fillId="0" borderId="9" xfId="2" quotePrefix="1" applyFont="1" applyBorder="1"/>
    <xf numFmtId="10" fontId="3" fillId="0" borderId="6" xfId="1" applyNumberFormat="1" applyFont="1" applyBorder="1"/>
    <xf numFmtId="10" fontId="3" fillId="0" borderId="7" xfId="1" applyNumberFormat="1" applyFont="1" applyBorder="1"/>
    <xf numFmtId="10" fontId="3" fillId="0" borderId="8" xfId="1" applyNumberFormat="1" applyFont="1" applyBorder="1"/>
    <xf numFmtId="0" fontId="3" fillId="0" borderId="10" xfId="2" quotePrefix="1" applyFont="1" applyBorder="1"/>
    <xf numFmtId="10" fontId="3" fillId="0" borderId="11" xfId="2" applyNumberFormat="1" applyFont="1" applyBorder="1"/>
    <xf numFmtId="10" fontId="3" fillId="0" borderId="12" xfId="2" applyNumberFormat="1" applyFont="1" applyBorder="1"/>
    <xf numFmtId="10" fontId="3" fillId="0" borderId="13" xfId="1" applyNumberFormat="1" applyFont="1" applyBorder="1"/>
    <xf numFmtId="0" fontId="1" fillId="0" borderId="0" xfId="2"/>
    <xf numFmtId="0" fontId="3" fillId="0" borderId="9" xfId="2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3" fillId="0" borderId="14" xfId="2" applyFont="1" applyBorder="1"/>
    <xf numFmtId="3" fontId="3" fillId="0" borderId="15" xfId="2" applyNumberFormat="1" applyFont="1" applyBorder="1"/>
    <xf numFmtId="3" fontId="3" fillId="0" borderId="17" xfId="2" applyNumberFormat="1" applyFont="1" applyBorder="1"/>
    <xf numFmtId="3" fontId="3" fillId="0" borderId="16" xfId="2" applyNumberFormat="1" applyFont="1" applyBorder="1"/>
    <xf numFmtId="0" fontId="2" fillId="0" borderId="10" xfId="2" applyFont="1" applyBorder="1"/>
    <xf numFmtId="3" fontId="2" fillId="0" borderId="11" xfId="2" applyNumberFormat="1" applyFont="1" applyBorder="1"/>
    <xf numFmtId="3" fontId="2" fillId="0" borderId="13" xfId="2" applyNumberFormat="1" applyFont="1" applyBorder="1"/>
  </cellXfs>
  <cellStyles count="3">
    <cellStyle name="Normal" xfId="0" builtinId="0"/>
    <cellStyle name="Normal 2 2" xfId="2" xr:uid="{159F2C6F-0A34-4704-BD67-19CA4CE34EA8}"/>
    <cellStyle name="Porcentaje" xfId="1" builtinId="5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FDAEF-AB41-4B10-8923-208BE4681221}">
  <sheetPr>
    <pageSetUpPr autoPageBreaks="0" fitToPage="1"/>
  </sheetPr>
  <dimension ref="A1:P29"/>
  <sheetViews>
    <sheetView showGridLines="0" tabSelected="1" showRuler="0" zoomScale="80" zoomScaleNormal="80" workbookViewId="0"/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16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P5" s="11"/>
    </row>
    <row r="6" spans="1:16" x14ac:dyDescent="0.35">
      <c r="A6" s="12" t="s">
        <v>17</v>
      </c>
      <c r="B6" s="9">
        <v>76179.75</v>
      </c>
      <c r="C6" s="9">
        <v>82061.5</v>
      </c>
      <c r="D6" s="9">
        <v>71269.25</v>
      </c>
      <c r="E6" s="9">
        <v>89244.247600000002</v>
      </c>
      <c r="F6" s="9"/>
      <c r="G6" s="9"/>
      <c r="H6" s="9"/>
      <c r="I6" s="9"/>
      <c r="J6" s="9"/>
      <c r="K6" s="9"/>
      <c r="L6" s="9"/>
      <c r="M6" s="9"/>
      <c r="N6" s="10">
        <f>+SUM(B6:M6)</f>
        <v>318754.7476</v>
      </c>
      <c r="P6" s="11"/>
    </row>
    <row r="7" spans="1:16" x14ac:dyDescent="0.35">
      <c r="A7" s="12" t="s">
        <v>18</v>
      </c>
      <c r="B7" s="13">
        <v>0</v>
      </c>
      <c r="C7" s="13">
        <v>0</v>
      </c>
      <c r="D7" s="14">
        <v>0</v>
      </c>
      <c r="E7" s="14">
        <v>0</v>
      </c>
      <c r="F7" s="14"/>
      <c r="G7" s="14"/>
      <c r="H7" s="14"/>
      <c r="I7" s="14"/>
      <c r="J7" s="14"/>
      <c r="K7" s="14"/>
      <c r="L7" s="14"/>
      <c r="M7" s="14"/>
      <c r="N7" s="15"/>
      <c r="P7" s="11"/>
    </row>
    <row r="8" spans="1:16" x14ac:dyDescent="0.35">
      <c r="A8" s="12" t="s">
        <v>19</v>
      </c>
      <c r="B8" s="13">
        <v>0</v>
      </c>
      <c r="C8" s="13">
        <v>0</v>
      </c>
      <c r="D8" s="14">
        <v>0</v>
      </c>
      <c r="E8" s="14">
        <v>0</v>
      </c>
      <c r="F8" s="14"/>
      <c r="G8" s="14"/>
      <c r="H8" s="14"/>
      <c r="I8" s="14"/>
      <c r="J8" s="14"/>
      <c r="K8" s="14"/>
      <c r="L8" s="14"/>
      <c r="M8" s="14"/>
      <c r="N8" s="15"/>
      <c r="P8" s="11"/>
    </row>
    <row r="9" spans="1:16" x14ac:dyDescent="0.35">
      <c r="A9" s="12" t="s">
        <v>20</v>
      </c>
      <c r="B9" s="9">
        <v>0</v>
      </c>
      <c r="C9" s="9">
        <v>0</v>
      </c>
      <c r="D9" s="9">
        <v>0</v>
      </c>
      <c r="E9" s="9">
        <v>0</v>
      </c>
      <c r="F9" s="9"/>
      <c r="G9" s="9"/>
      <c r="H9" s="9"/>
      <c r="I9" s="9"/>
      <c r="J9" s="9"/>
      <c r="K9" s="9"/>
      <c r="L9" s="9"/>
      <c r="M9" s="9"/>
      <c r="N9" s="10">
        <f>+SUM(B9:M9)</f>
        <v>0</v>
      </c>
      <c r="P9" s="11"/>
    </row>
    <row r="10" spans="1:16" x14ac:dyDescent="0.35">
      <c r="A10" s="12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P10" s="11"/>
    </row>
    <row r="11" spans="1:16" x14ac:dyDescent="0.35">
      <c r="A11" s="12" t="s">
        <v>21</v>
      </c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P11" s="11"/>
    </row>
    <row r="12" spans="1:16" x14ac:dyDescent="0.35">
      <c r="A12" s="12" t="s">
        <v>17</v>
      </c>
      <c r="B12" s="9">
        <v>3059327.2235999</v>
      </c>
      <c r="C12" s="9">
        <v>3411774.7306690002</v>
      </c>
      <c r="D12" s="9">
        <v>3254128.7757953</v>
      </c>
      <c r="E12" s="9">
        <v>3107385.9950178</v>
      </c>
      <c r="F12" s="9"/>
      <c r="G12" s="9"/>
      <c r="H12" s="9"/>
      <c r="I12" s="9"/>
      <c r="J12" s="9"/>
      <c r="K12" s="9"/>
      <c r="L12" s="9"/>
      <c r="M12" s="9"/>
      <c r="N12" s="10">
        <f>+SUM(B12:M12)</f>
        <v>12832616.725082001</v>
      </c>
      <c r="P12" s="11"/>
    </row>
    <row r="13" spans="1:16" x14ac:dyDescent="0.35">
      <c r="A13" s="12" t="s">
        <v>22</v>
      </c>
      <c r="B13" s="14">
        <v>0.50298193168062899</v>
      </c>
      <c r="C13" s="14">
        <v>0.54599922434481296</v>
      </c>
      <c r="D13" s="14">
        <v>0.51519258712137905</v>
      </c>
      <c r="E13" s="14">
        <v>0.50873399036825995</v>
      </c>
      <c r="F13" s="14"/>
      <c r="G13" s="14"/>
      <c r="H13" s="14"/>
      <c r="I13" s="14"/>
      <c r="J13" s="14"/>
      <c r="K13" s="14"/>
      <c r="L13" s="14"/>
      <c r="M13" s="14"/>
      <c r="N13" s="15"/>
      <c r="P13" s="11"/>
    </row>
    <row r="14" spans="1:16" x14ac:dyDescent="0.35">
      <c r="A14" s="12" t="s">
        <v>23</v>
      </c>
      <c r="B14" s="14">
        <v>0.50298193168062799</v>
      </c>
      <c r="C14" s="14">
        <v>0.52582711617195099</v>
      </c>
      <c r="D14" s="14">
        <v>0.52227080301477002</v>
      </c>
      <c r="E14" s="14">
        <v>0.51899615764953</v>
      </c>
      <c r="F14" s="14"/>
      <c r="G14" s="14"/>
      <c r="H14" s="14"/>
      <c r="I14" s="14"/>
      <c r="J14" s="14"/>
      <c r="K14" s="14"/>
      <c r="L14" s="14"/>
      <c r="M14" s="14"/>
      <c r="N14" s="15"/>
      <c r="P14" s="11"/>
    </row>
    <row r="15" spans="1:16" x14ac:dyDescent="0.35">
      <c r="A15" s="12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P15" s="11"/>
    </row>
    <row r="16" spans="1:16" x14ac:dyDescent="0.35">
      <c r="A16" s="12" t="s">
        <v>24</v>
      </c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P16" s="11"/>
    </row>
    <row r="17" spans="1:16" x14ac:dyDescent="0.35">
      <c r="A17" s="12" t="s">
        <v>17</v>
      </c>
      <c r="B17" s="9">
        <f t="shared" ref="B17:M17" si="0">+B12+B6</f>
        <v>3135506.9735999</v>
      </c>
      <c r="C17" s="9">
        <f t="shared" si="0"/>
        <v>3493836.2306690002</v>
      </c>
      <c r="D17" s="9">
        <f t="shared" si="0"/>
        <v>3325398.0257953</v>
      </c>
      <c r="E17" s="9">
        <f t="shared" si="0"/>
        <v>3196630.2426177999</v>
      </c>
      <c r="F17" s="9"/>
      <c r="G17" s="9"/>
      <c r="H17" s="9"/>
      <c r="I17" s="9"/>
      <c r="J17" s="9"/>
      <c r="K17" s="9"/>
      <c r="L17" s="9"/>
      <c r="M17" s="9"/>
      <c r="N17" s="10">
        <f>+N6+N12</f>
        <v>13151371.472682001</v>
      </c>
      <c r="P17" s="11"/>
    </row>
    <row r="18" spans="1:16" x14ac:dyDescent="0.35">
      <c r="A18" s="12" t="s">
        <v>25</v>
      </c>
      <c r="B18" s="13">
        <v>0.56060572891958005</v>
      </c>
      <c r="C18" s="13">
        <v>0.59113697148601896</v>
      </c>
      <c r="D18" s="14">
        <v>0.569514539017977</v>
      </c>
      <c r="E18" s="14">
        <v>0.56062668814213301</v>
      </c>
      <c r="F18" s="14"/>
      <c r="G18" s="14"/>
      <c r="H18" s="14"/>
      <c r="I18" s="14"/>
      <c r="J18" s="14"/>
      <c r="K18" s="14"/>
      <c r="L18" s="14"/>
      <c r="M18" s="14"/>
      <c r="N18" s="15"/>
      <c r="P18" s="11"/>
    </row>
    <row r="19" spans="1:16" ht="14.75" customHeight="1" thickBot="1" x14ac:dyDescent="0.4">
      <c r="A19" s="16" t="s">
        <v>26</v>
      </c>
      <c r="B19" s="17">
        <v>0.56060572891958005</v>
      </c>
      <c r="C19" s="17">
        <v>0.57669648756023695</v>
      </c>
      <c r="D19" s="18">
        <v>0.57429734558840295</v>
      </c>
      <c r="E19" s="18">
        <v>0.57097449541114198</v>
      </c>
      <c r="F19" s="18"/>
      <c r="G19" s="18"/>
      <c r="H19" s="18"/>
      <c r="I19" s="18"/>
      <c r="J19" s="18"/>
      <c r="K19" s="18"/>
      <c r="L19" s="18"/>
      <c r="M19" s="18"/>
      <c r="N19" s="19"/>
      <c r="P19" s="11"/>
    </row>
    <row r="20" spans="1:16" s="20" customFormat="1" ht="12.5" customHeight="1" x14ac:dyDescent="0.25"/>
    <row r="21" spans="1:16" s="20" customFormat="1" ht="12.5" customHeight="1" x14ac:dyDescent="0.25"/>
    <row r="22" spans="1:16" s="20" customFormat="1" ht="12.5" customHeight="1" x14ac:dyDescent="0.25"/>
    <row r="23" spans="1:16" s="20" customFormat="1" ht="12.5" customHeight="1" x14ac:dyDescent="0.25"/>
    <row r="24" spans="1:16" s="20" customFormat="1" ht="12.5" customHeight="1" x14ac:dyDescent="0.25"/>
    <row r="25" spans="1:16" s="20" customFormat="1" ht="12.5" customHeight="1" x14ac:dyDescent="0.25"/>
    <row r="26" spans="1:16" s="20" customFormat="1" ht="12.5" customHeight="1" x14ac:dyDescent="0.25"/>
    <row r="29" spans="1:16" x14ac:dyDescent="0.35">
      <c r="B29" s="11"/>
    </row>
  </sheetData>
  <conditionalFormatting sqref="C1:X2 C3:W3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CD9CC-669A-4E40-930A-542CBB4D2A7D}">
  <sheetPr>
    <pageSetUpPr autoPageBreaks="0" fitToPage="1"/>
  </sheetPr>
  <dimension ref="A1:P26"/>
  <sheetViews>
    <sheetView showGridLines="0" showRuler="0" zoomScale="80" zoomScaleNormal="80" workbookViewId="0"/>
  </sheetViews>
  <sheetFormatPr baseColWidth="10" defaultColWidth="12" defaultRowHeight="14.5" x14ac:dyDescent="0.35"/>
  <cols>
    <col min="1" max="1" width="31.4531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28</v>
      </c>
      <c r="B5" s="8">
        <v>1377723.8011324999</v>
      </c>
      <c r="C5" s="8">
        <v>1428500.4624032001</v>
      </c>
      <c r="D5" s="9">
        <v>1431535.5020832</v>
      </c>
      <c r="E5" s="9">
        <v>1404514.016484</v>
      </c>
      <c r="F5" s="9"/>
      <c r="G5" s="9"/>
      <c r="H5" s="9"/>
      <c r="I5" s="9"/>
      <c r="J5" s="9"/>
      <c r="K5" s="9"/>
      <c r="L5" s="9"/>
      <c r="M5" s="9"/>
      <c r="N5" s="10">
        <f t="shared" ref="N5:N21" si="0">SUM(B5:M5)</f>
        <v>5642273.7821028996</v>
      </c>
      <c r="P5" s="11"/>
    </row>
    <row r="6" spans="1:16" x14ac:dyDescent="0.35">
      <c r="A6" s="12" t="s">
        <v>29</v>
      </c>
      <c r="B6" s="9">
        <v>408566.50113039999</v>
      </c>
      <c r="C6" s="9">
        <v>456914.01812830003</v>
      </c>
      <c r="D6" s="9">
        <v>453501.02804369997</v>
      </c>
      <c r="E6" s="9">
        <v>493671.55905899999</v>
      </c>
      <c r="F6" s="9"/>
      <c r="G6" s="9"/>
      <c r="H6" s="9"/>
      <c r="I6" s="9"/>
      <c r="J6" s="9"/>
      <c r="K6" s="9"/>
      <c r="L6" s="9"/>
      <c r="M6" s="9"/>
      <c r="N6" s="10">
        <f t="shared" si="0"/>
        <v>1812653.1063613999</v>
      </c>
      <c r="P6" s="11"/>
    </row>
    <row r="7" spans="1:16" x14ac:dyDescent="0.35">
      <c r="A7" s="12" t="s">
        <v>30</v>
      </c>
      <c r="B7" s="9">
        <v>105819.18</v>
      </c>
      <c r="C7" s="9">
        <v>166319.91</v>
      </c>
      <c r="D7" s="9">
        <v>99463.96</v>
      </c>
      <c r="E7" s="9">
        <v>74741</v>
      </c>
      <c r="F7" s="9"/>
      <c r="G7" s="9"/>
      <c r="H7" s="9"/>
      <c r="I7" s="9"/>
      <c r="J7" s="9"/>
      <c r="K7" s="9"/>
      <c r="L7" s="9"/>
      <c r="M7" s="9"/>
      <c r="N7" s="10">
        <f t="shared" si="0"/>
        <v>446344.05</v>
      </c>
      <c r="P7" s="11"/>
    </row>
    <row r="8" spans="1:16" x14ac:dyDescent="0.35">
      <c r="A8" s="12" t="s">
        <v>31</v>
      </c>
      <c r="B8" s="9">
        <v>13388.12</v>
      </c>
      <c r="C8" s="9">
        <v>1463.18</v>
      </c>
      <c r="D8" s="9">
        <v>3215</v>
      </c>
      <c r="E8" s="9">
        <v>0</v>
      </c>
      <c r="F8" s="9"/>
      <c r="G8" s="9"/>
      <c r="H8" s="9"/>
      <c r="I8" s="9"/>
      <c r="J8" s="9"/>
      <c r="K8" s="9"/>
      <c r="L8" s="9"/>
      <c r="M8" s="9"/>
      <c r="N8" s="10">
        <f t="shared" si="0"/>
        <v>18066.300000000003</v>
      </c>
      <c r="P8" s="11"/>
    </row>
    <row r="9" spans="1:16" x14ac:dyDescent="0.35">
      <c r="A9" s="12" t="s">
        <v>32</v>
      </c>
      <c r="B9" s="9">
        <v>0</v>
      </c>
      <c r="C9" s="9">
        <v>0</v>
      </c>
      <c r="D9" s="9">
        <v>0</v>
      </c>
      <c r="E9" s="9">
        <v>0</v>
      </c>
      <c r="F9" s="9"/>
      <c r="G9" s="9"/>
      <c r="H9" s="9"/>
      <c r="I9" s="9"/>
      <c r="J9" s="9"/>
      <c r="K9" s="9"/>
      <c r="L9" s="9"/>
      <c r="M9" s="9"/>
      <c r="N9" s="10">
        <f t="shared" si="0"/>
        <v>0</v>
      </c>
      <c r="P9" s="11"/>
    </row>
    <row r="10" spans="1:16" x14ac:dyDescent="0.35">
      <c r="A10" s="12" t="s">
        <v>33</v>
      </c>
      <c r="B10" s="9">
        <v>0</v>
      </c>
      <c r="C10" s="9">
        <v>0</v>
      </c>
      <c r="D10" s="9">
        <v>0</v>
      </c>
      <c r="E10" s="9">
        <v>0</v>
      </c>
      <c r="F10" s="9"/>
      <c r="G10" s="9"/>
      <c r="H10" s="9"/>
      <c r="I10" s="9"/>
      <c r="J10" s="9"/>
      <c r="K10" s="9"/>
      <c r="L10" s="9"/>
      <c r="M10" s="9"/>
      <c r="N10" s="10">
        <f t="shared" si="0"/>
        <v>0</v>
      </c>
      <c r="P10" s="11"/>
    </row>
    <row r="11" spans="1:16" x14ac:dyDescent="0.35">
      <c r="A11" s="12" t="s">
        <v>34</v>
      </c>
      <c r="B11" s="9">
        <v>102132.6</v>
      </c>
      <c r="C11" s="9">
        <v>83908</v>
      </c>
      <c r="D11" s="9">
        <v>133490</v>
      </c>
      <c r="E11" s="9">
        <v>94650</v>
      </c>
      <c r="F11" s="9"/>
      <c r="G11" s="9"/>
      <c r="H11" s="9"/>
      <c r="I11" s="9"/>
      <c r="J11" s="9"/>
      <c r="K11" s="9"/>
      <c r="L11" s="9"/>
      <c r="M11" s="9"/>
      <c r="N11" s="10">
        <f t="shared" si="0"/>
        <v>414180.6</v>
      </c>
      <c r="P11" s="11"/>
    </row>
    <row r="12" spans="1:16" x14ac:dyDescent="0.35">
      <c r="A12" s="12" t="s">
        <v>35</v>
      </c>
      <c r="B12" s="9">
        <v>64011</v>
      </c>
      <c r="C12" s="9">
        <v>90830.5</v>
      </c>
      <c r="D12" s="9">
        <v>63164.4</v>
      </c>
      <c r="E12" s="9">
        <v>46981.5</v>
      </c>
      <c r="F12" s="9"/>
      <c r="G12" s="9"/>
      <c r="H12" s="9"/>
      <c r="I12" s="9"/>
      <c r="J12" s="9"/>
      <c r="K12" s="9"/>
      <c r="L12" s="9"/>
      <c r="M12" s="9"/>
      <c r="N12" s="10">
        <f t="shared" si="0"/>
        <v>264987.40000000002</v>
      </c>
      <c r="P12" s="11"/>
    </row>
    <row r="13" spans="1:16" x14ac:dyDescent="0.35">
      <c r="A13" s="12" t="s">
        <v>36</v>
      </c>
      <c r="B13" s="9">
        <v>27521.96</v>
      </c>
      <c r="C13" s="9">
        <v>88988.62</v>
      </c>
      <c r="D13" s="9">
        <v>115753.04</v>
      </c>
      <c r="E13" s="9">
        <v>115241.96</v>
      </c>
      <c r="F13" s="9"/>
      <c r="G13" s="9"/>
      <c r="H13" s="9"/>
      <c r="I13" s="9"/>
      <c r="J13" s="9"/>
      <c r="K13" s="9"/>
      <c r="L13" s="9"/>
      <c r="M13" s="9"/>
      <c r="N13" s="10">
        <f t="shared" si="0"/>
        <v>347505.58</v>
      </c>
      <c r="P13" s="11"/>
    </row>
    <row r="14" spans="1:16" x14ac:dyDescent="0.35">
      <c r="A14" s="12" t="s">
        <v>37</v>
      </c>
      <c r="B14" s="9">
        <v>579181.04</v>
      </c>
      <c r="C14" s="9">
        <v>710788.82432000001</v>
      </c>
      <c r="D14" s="9">
        <v>559399.68000000005</v>
      </c>
      <c r="E14" s="9">
        <v>525330.07182409998</v>
      </c>
      <c r="F14" s="9"/>
      <c r="G14" s="9"/>
      <c r="H14" s="9"/>
      <c r="I14" s="9"/>
      <c r="J14" s="9"/>
      <c r="K14" s="9"/>
      <c r="L14" s="9"/>
      <c r="M14" s="9"/>
      <c r="N14" s="10">
        <f t="shared" si="0"/>
        <v>2374699.6161441002</v>
      </c>
      <c r="P14" s="11"/>
    </row>
    <row r="15" spans="1:16" x14ac:dyDescent="0.35">
      <c r="A15" s="12" t="s">
        <v>38</v>
      </c>
      <c r="B15" s="9">
        <v>6026.8887999999997</v>
      </c>
      <c r="C15" s="9">
        <v>7243.8181999999997</v>
      </c>
      <c r="D15" s="9">
        <v>10417.7608</v>
      </c>
      <c r="E15" s="9">
        <v>7346.9204</v>
      </c>
      <c r="F15" s="9"/>
      <c r="G15" s="9"/>
      <c r="H15" s="9"/>
      <c r="I15" s="9"/>
      <c r="J15" s="9"/>
      <c r="K15" s="9"/>
      <c r="L15" s="9"/>
      <c r="M15" s="9"/>
      <c r="N15" s="10">
        <f t="shared" si="0"/>
        <v>31035.388199999998</v>
      </c>
      <c r="P15" s="11"/>
    </row>
    <row r="16" spans="1:16" x14ac:dyDescent="0.35">
      <c r="A16" s="12" t="s">
        <v>39</v>
      </c>
      <c r="B16" s="9">
        <v>0</v>
      </c>
      <c r="C16" s="9">
        <v>0</v>
      </c>
      <c r="D16" s="9">
        <v>0</v>
      </c>
      <c r="E16" s="9">
        <v>0</v>
      </c>
      <c r="F16" s="9"/>
      <c r="G16" s="9"/>
      <c r="H16" s="9"/>
      <c r="I16" s="9"/>
      <c r="J16" s="9"/>
      <c r="K16" s="9"/>
      <c r="L16" s="9"/>
      <c r="M16" s="9"/>
      <c r="N16" s="10">
        <f t="shared" si="0"/>
        <v>0</v>
      </c>
      <c r="P16" s="11"/>
    </row>
    <row r="17" spans="1:16" x14ac:dyDescent="0.35">
      <c r="A17" s="12" t="s">
        <v>40</v>
      </c>
      <c r="B17" s="9">
        <v>0</v>
      </c>
      <c r="C17" s="9">
        <v>0</v>
      </c>
      <c r="D17" s="9">
        <v>0</v>
      </c>
      <c r="E17" s="9">
        <v>0</v>
      </c>
      <c r="F17" s="9"/>
      <c r="G17" s="9"/>
      <c r="H17" s="9"/>
      <c r="I17" s="9"/>
      <c r="J17" s="9"/>
      <c r="K17" s="9"/>
      <c r="L17" s="9"/>
      <c r="M17" s="9"/>
      <c r="N17" s="10">
        <f t="shared" si="0"/>
        <v>0</v>
      </c>
      <c r="P17" s="11"/>
    </row>
    <row r="18" spans="1:16" x14ac:dyDescent="0.35">
      <c r="A18" s="12" t="s">
        <v>41</v>
      </c>
      <c r="B18" s="9">
        <v>10514.3642117</v>
      </c>
      <c r="C18" s="9">
        <v>12823.6868328</v>
      </c>
      <c r="D18" s="9">
        <v>7115.7048280999998</v>
      </c>
      <c r="E18" s="9">
        <v>4073.8991000999999</v>
      </c>
      <c r="F18" s="9"/>
      <c r="G18" s="9"/>
      <c r="H18" s="9"/>
      <c r="I18" s="9"/>
      <c r="J18" s="9"/>
      <c r="K18" s="9"/>
      <c r="L18" s="9"/>
      <c r="M18" s="9"/>
      <c r="N18" s="10">
        <f t="shared" si="0"/>
        <v>34527.654972700002</v>
      </c>
      <c r="P18" s="11"/>
    </row>
    <row r="19" spans="1:16" x14ac:dyDescent="0.35">
      <c r="A19" s="21" t="s">
        <v>42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>
        <f t="shared" si="0"/>
        <v>0</v>
      </c>
      <c r="P19" s="11"/>
    </row>
    <row r="20" spans="1:16" ht="14.75" customHeight="1" thickBot="1" x14ac:dyDescent="0.4">
      <c r="A20" s="12" t="s">
        <v>43</v>
      </c>
      <c r="B20" s="8">
        <v>0</v>
      </c>
      <c r="C20" s="8">
        <v>0</v>
      </c>
      <c r="D20" s="9">
        <v>0</v>
      </c>
      <c r="E20" s="9">
        <v>0</v>
      </c>
      <c r="F20" s="9"/>
      <c r="G20" s="9"/>
      <c r="H20" s="9"/>
      <c r="I20" s="9"/>
      <c r="J20" s="9"/>
      <c r="K20" s="9"/>
      <c r="L20" s="9"/>
      <c r="M20" s="9"/>
      <c r="N20" s="10">
        <f t="shared" si="0"/>
        <v>0</v>
      </c>
    </row>
    <row r="21" spans="1:16" ht="15.25" customHeight="1" thickTop="1" thickBot="1" x14ac:dyDescent="0.4">
      <c r="A21" s="22" t="s">
        <v>44</v>
      </c>
      <c r="B21" s="23">
        <f t="shared" ref="B21:E21" si="1">+SUM(B5:B20)</f>
        <v>2694885.4552746001</v>
      </c>
      <c r="C21" s="23">
        <f t="shared" si="1"/>
        <v>3047781.0198843004</v>
      </c>
      <c r="D21" s="23">
        <f t="shared" si="1"/>
        <v>2877056.0757549996</v>
      </c>
      <c r="E21" s="23">
        <f t="shared" si="1"/>
        <v>2766550.9268672001</v>
      </c>
      <c r="F21" s="23"/>
      <c r="G21" s="23"/>
      <c r="H21" s="23"/>
      <c r="I21" s="23"/>
      <c r="J21" s="23"/>
      <c r="K21" s="23"/>
      <c r="L21" s="23"/>
      <c r="M21" s="23"/>
      <c r="N21" s="24">
        <f t="shared" si="0"/>
        <v>11386273.4777811</v>
      </c>
    </row>
    <row r="22" spans="1:16" ht="15.25" customHeight="1" thickTop="1" thickBot="1" x14ac:dyDescent="0.4">
      <c r="A22" s="25" t="s">
        <v>45</v>
      </c>
      <c r="B22" s="26">
        <v>440621.51832530001</v>
      </c>
      <c r="C22" s="26">
        <v>446055.2107847</v>
      </c>
      <c r="D22" s="27">
        <v>448341.95004030003</v>
      </c>
      <c r="E22" s="27">
        <v>430079.31575060001</v>
      </c>
      <c r="F22" s="27"/>
      <c r="G22" s="27"/>
      <c r="H22" s="27"/>
      <c r="I22" s="27"/>
      <c r="J22" s="27"/>
      <c r="K22" s="27"/>
      <c r="L22" s="27"/>
      <c r="M22" s="27"/>
      <c r="N22" s="28">
        <f>+SUM(B22:M22)</f>
        <v>1765097.9949009002</v>
      </c>
    </row>
    <row r="23" spans="1:16" ht="15.25" customHeight="1" thickTop="1" thickBot="1" x14ac:dyDescent="0.4">
      <c r="A23" s="29" t="s">
        <v>15</v>
      </c>
      <c r="B23" s="30">
        <f t="shared" ref="B23:E23" si="2">+B21+B22</f>
        <v>3135506.9735999</v>
      </c>
      <c r="C23" s="30">
        <f t="shared" si="2"/>
        <v>3493836.2306690002</v>
      </c>
      <c r="D23" s="30">
        <f t="shared" si="2"/>
        <v>3325398.0257952996</v>
      </c>
      <c r="E23" s="30">
        <f t="shared" si="2"/>
        <v>3196630.2426177999</v>
      </c>
      <c r="F23" s="30"/>
      <c r="G23" s="30"/>
      <c r="H23" s="30"/>
      <c r="I23" s="30"/>
      <c r="J23" s="30"/>
      <c r="K23" s="30"/>
      <c r="L23" s="30"/>
      <c r="M23" s="30"/>
      <c r="N23" s="31">
        <f>SUM(B23:M23)</f>
        <v>13151371.472681999</v>
      </c>
    </row>
    <row r="26" spans="1:16" x14ac:dyDescent="0.35">
      <c r="B26" s="11"/>
    </row>
  </sheetData>
  <conditionalFormatting sqref="C1:X2 C3:W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Banguera Obregon</dc:creator>
  <cp:lastModifiedBy>Alexander Banguera Obregon</cp:lastModifiedBy>
  <dcterms:created xsi:type="dcterms:W3CDTF">2024-05-07T20:25:26Z</dcterms:created>
  <dcterms:modified xsi:type="dcterms:W3CDTF">2024-05-07T20:27:26Z</dcterms:modified>
</cp:coreProperties>
</file>