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LIQUIDACIONES 2022\Resumen\"/>
    </mc:Choice>
  </mc:AlternateContent>
  <xr:revisionPtr revIDLastSave="0" documentId="8_{6E9623B2-C4F8-469C-8FA1-D43AC75E7DBE}" xr6:coauthVersionLast="47" xr6:coauthVersionMax="47" xr10:uidLastSave="{00000000-0000-0000-0000-000000000000}"/>
  <bookViews>
    <workbookView xWindow="-110" yWindow="-110" windowWidth="19420" windowHeight="10420" xr2:uid="{AB3C0695-F35E-49F3-828F-7F03A98E0307}"/>
  </bookViews>
  <sheets>
    <sheet name="Ventas Por Régimen" sheetId="1" r:id="rId1"/>
    <sheet name="Ventas mdo mes 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2" l="1"/>
  <c r="G23" i="2"/>
  <c r="F23" i="2"/>
  <c r="N22" i="2"/>
  <c r="L21" i="2"/>
  <c r="L23" i="2" s="1"/>
  <c r="K21" i="2"/>
  <c r="K23" i="2" s="1"/>
  <c r="J21" i="2"/>
  <c r="J23" i="2" s="1"/>
  <c r="I21" i="2"/>
  <c r="I23" i="2" s="1"/>
  <c r="H21" i="2"/>
  <c r="G21" i="2"/>
  <c r="F21" i="2"/>
  <c r="E21" i="2"/>
  <c r="E23" i="2" s="1"/>
  <c r="D21" i="2"/>
  <c r="D23" i="2" s="1"/>
  <c r="C21" i="2"/>
  <c r="C23" i="2" s="1"/>
  <c r="B21" i="2"/>
  <c r="B23" i="2" s="1"/>
  <c r="N23" i="2" s="1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L17" i="1"/>
  <c r="K17" i="1"/>
  <c r="J17" i="1"/>
  <c r="I17" i="1"/>
  <c r="H17" i="1"/>
  <c r="G17" i="1"/>
  <c r="F17" i="1"/>
  <c r="E17" i="1"/>
  <c r="D17" i="1"/>
  <c r="C17" i="1"/>
  <c r="B17" i="1"/>
  <c r="N12" i="1"/>
  <c r="N9" i="1"/>
  <c r="N6" i="1"/>
  <c r="N17" i="1" s="1"/>
  <c r="N21" i="2" l="1"/>
</calcChain>
</file>

<file path=xl/sharedStrings.xml><?xml version="1.0" encoding="utf-8"?>
<sst xmlns="http://schemas.openxmlformats.org/spreadsheetml/2006/main" count="64" uniqueCount="46">
  <si>
    <t>FONDO DE ESTABILIZACIÓN DE PRECIOS DEL AZÚCAR</t>
  </si>
  <si>
    <t>VENTAS Y FACTOR DE PONDERACIÓN POR RÉGIMEN DE LIQUIDACIÓN - NOVIEMBRE. 2022 QQ</t>
  </si>
  <si>
    <t>Ingenios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</si>
  <si>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</si>
  <si>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</si>
  <si>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</si>
  <si>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</si>
  <si>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</si>
  <si>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</si>
  <si>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</si>
  <si>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</si>
  <si>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</si>
  <si>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</si>
  <si>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</si>
  <si>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</si>
  <si>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</si>
  <si>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Régimen Temporal</t>
  </si>
  <si>
    <t xml:space="preserve">   - Ventas</t>
  </si>
  <si>
    <t xml:space="preserve">   - Factor de Ponderación (ZiEm)</t>
  </si>
  <si>
    <t xml:space="preserve">   - Factor de Ponderación (ZiE)</t>
  </si>
  <si>
    <t xml:space="preserve">   - qq sobre limite preferencial</t>
  </si>
  <si>
    <t>Régimen Regular</t>
  </si>
  <si>
    <t xml:space="preserve">   - Factor de Ponderación (ZiRm)</t>
  </si>
  <si>
    <t xml:space="preserve">   - Factor de Ponderación (ZiR)</t>
  </si>
  <si>
    <t>Total</t>
  </si>
  <si>
    <t xml:space="preserve">   - Factor de Ponderación (Zm)</t>
  </si>
  <si>
    <t xml:space="preserve">   - Factor de Ponderación (Z)</t>
  </si>
  <si>
    <t>OPERACIONES DEL SECTOR POR MERCADO NOVIEMBRE DE 2022 QQ</t>
  </si>
  <si>
    <t>Nacional Tradicional</t>
  </si>
  <si>
    <t>Interno Especial</t>
  </si>
  <si>
    <t>Expoconjunta blanco</t>
  </si>
  <si>
    <t>Expoconjunta crudo</t>
  </si>
  <si>
    <t>Crudo concentrados</t>
  </si>
  <si>
    <t>Crudo alcohol no carburante</t>
  </si>
  <si>
    <t>Exportaciones a Ecuador</t>
  </si>
  <si>
    <t>Exportaciones a Perú</t>
  </si>
  <si>
    <t>Exportaciones Cuota USA</t>
  </si>
  <si>
    <t>Exportaciones Resto del Mundo</t>
  </si>
  <si>
    <t>Miel Virgen</t>
  </si>
  <si>
    <t>Jugo claro</t>
  </si>
  <si>
    <t>Miel primera</t>
  </si>
  <si>
    <t>Miel segunda</t>
  </si>
  <si>
    <t>HTM</t>
  </si>
  <si>
    <t>Coyuntural</t>
  </si>
  <si>
    <t>Total Azúcar</t>
  </si>
  <si>
    <t>Alcohol equivalente en Azúcar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</si>
</sst>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3" fillId="0" borderId="5" xfId="2" applyFont="1" applyBorder="1"/>
    <xf numFmtId="3" fontId="3" fillId="0" borderId="6" xfId="2" applyNumberFormat="1" applyFont="1" applyBorder="1"/>
    <xf numFmtId="3" fontId="3" fillId="0" borderId="7" xfId="2" applyNumberFormat="1" applyFont="1" applyBorder="1"/>
    <xf numFmtId="3" fontId="3" fillId="0" borderId="8" xfId="2" applyNumberFormat="1" applyFont="1" applyBorder="1"/>
    <xf numFmtId="3" fontId="3" fillId="0" borderId="0" xfId="2" applyNumberFormat="1" applyFont="1"/>
    <xf numFmtId="0" fontId="3" fillId="0" borderId="9" xfId="2" quotePrefix="1" applyFont="1" applyBorder="1"/>
    <xf numFmtId="10" fontId="3" fillId="0" borderId="6" xfId="1" applyNumberFormat="1" applyFont="1" applyBorder="1"/>
    <xf numFmtId="10" fontId="3" fillId="0" borderId="7" xfId="1" applyNumberFormat="1" applyFont="1" applyBorder="1"/>
    <xf numFmtId="10" fontId="3" fillId="0" borderId="8" xfId="1" applyNumberFormat="1" applyFont="1" applyBorder="1"/>
    <xf numFmtId="0" fontId="3" fillId="0" borderId="10" xfId="2" quotePrefix="1" applyFont="1" applyBorder="1"/>
    <xf numFmtId="10" fontId="3" fillId="0" borderId="11" xfId="2" applyNumberFormat="1" applyFont="1" applyBorder="1"/>
    <xf numFmtId="10" fontId="3" fillId="0" borderId="12" xfId="2" applyNumberFormat="1" applyFont="1" applyBorder="1"/>
    <xf numFmtId="10" fontId="3" fillId="0" borderId="13" xfId="1" applyNumberFormat="1" applyFont="1" applyBorder="1"/>
    <xf numFmtId="0" fontId="1" fillId="0" borderId="0" xfId="2"/>
    <xf numFmtId="0" fontId="3" fillId="0" borderId="9" xfId="2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3" fillId="0" borderId="14" xfId="2" applyFont="1" applyBorder="1"/>
    <xf numFmtId="3" fontId="3" fillId="0" borderId="15" xfId="2" applyNumberFormat="1" applyFont="1" applyBorder="1"/>
    <xf numFmtId="3" fontId="3" fillId="0" borderId="17" xfId="2" applyNumberFormat="1" applyFont="1" applyBorder="1"/>
    <xf numFmtId="3" fontId="3" fillId="0" borderId="16" xfId="2" applyNumberFormat="1" applyFont="1" applyBorder="1"/>
    <xf numFmtId="0" fontId="2" fillId="0" borderId="10" xfId="2" applyFont="1" applyBorder="1"/>
    <xf numFmtId="3" fontId="2" fillId="0" borderId="11" xfId="2" applyNumberFormat="1" applyFont="1" applyBorder="1"/>
    <xf numFmtId="3" fontId="2" fillId="0" borderId="13" xfId="2" applyNumberFormat="1" applyFont="1" applyBorder="1"/>
  </cellXfs>
  <cellStyles count="3">
    <cellStyle name="Normal" xfId="0" builtinId="0"/>
    <cellStyle name="Normal 2 2" xfId="2" xr:uid="{5A3C765F-138B-4608-AE25-CAB72C8BADD6}"/>
    <cellStyle name="Porcentaje" xfId="1" builtinId="5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AF2EB-E660-4A19-AA1B-06BDD601ED93}">
  <sheetPr>
    <pageSetUpPr autoPageBreaks="0" fitToPage="1"/>
  </sheetPr>
  <dimension ref="A1:P29"/>
  <sheetViews>
    <sheetView showGridLines="0" tabSelected="1" showRuler="0" zoomScale="80" zoomScaleNormal="80" workbookViewId="0"/>
  </sheetViews>
  <sheetFormatPr baseColWidth="10" defaultColWidth="12" defaultRowHeight="14.5" x14ac:dyDescent="0.35"/>
  <cols>
    <col min="1" max="1" width="32.816406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5" customHeight="1" thickBot="1" x14ac:dyDescent="0.4"/>
    <row r="4" spans="1:16" s="2" customFormat="1" ht="15.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16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P5" s="11"/>
    </row>
    <row r="6" spans="1:16" x14ac:dyDescent="0.35">
      <c r="A6" s="12" t="s">
        <v>17</v>
      </c>
      <c r="B6" s="9">
        <v>74449.776400000002</v>
      </c>
      <c r="C6" s="9">
        <v>119661.40360000001</v>
      </c>
      <c r="D6" s="9">
        <v>122044.48880000001</v>
      </c>
      <c r="E6" s="9">
        <v>98680.114600000001</v>
      </c>
      <c r="F6" s="9">
        <v>80160</v>
      </c>
      <c r="G6" s="9">
        <v>88970.678400000004</v>
      </c>
      <c r="H6" s="9">
        <v>93712.416599999997</v>
      </c>
      <c r="I6" s="9">
        <v>123889.98880000001</v>
      </c>
      <c r="J6" s="9">
        <v>89638.5</v>
      </c>
      <c r="K6" s="9">
        <v>107300.7</v>
      </c>
      <c r="L6" s="9">
        <v>140490</v>
      </c>
      <c r="M6" s="9"/>
      <c r="N6" s="10">
        <f>+SUM(B6:M6)</f>
        <v>1138998.0671999999</v>
      </c>
      <c r="P6" s="11"/>
    </row>
    <row r="7" spans="1:16" x14ac:dyDescent="0.35">
      <c r="A7" s="12" t="s">
        <v>18</v>
      </c>
      <c r="B7" s="13">
        <v>0</v>
      </c>
      <c r="C7" s="13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/>
      <c r="N7" s="15"/>
      <c r="P7" s="11"/>
    </row>
    <row r="8" spans="1:16" x14ac:dyDescent="0.35">
      <c r="A8" s="12" t="s">
        <v>19</v>
      </c>
      <c r="B8" s="13">
        <v>0</v>
      </c>
      <c r="C8" s="13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/>
      <c r="N8" s="15"/>
      <c r="P8" s="11"/>
    </row>
    <row r="9" spans="1:16" x14ac:dyDescent="0.35">
      <c r="A9" s="12" t="s">
        <v>20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/>
      <c r="N9" s="10">
        <f>+SUM(B9:M9)</f>
        <v>0</v>
      </c>
      <c r="P9" s="11"/>
    </row>
    <row r="10" spans="1:16" x14ac:dyDescent="0.35">
      <c r="A10" s="12"/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P10" s="11"/>
    </row>
    <row r="11" spans="1:16" x14ac:dyDescent="0.35">
      <c r="A11" s="12" t="s">
        <v>21</v>
      </c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  <c r="P11" s="11"/>
    </row>
    <row r="12" spans="1:16" x14ac:dyDescent="0.35">
      <c r="A12" s="12" t="s">
        <v>17</v>
      </c>
      <c r="B12" s="9">
        <v>4095891.3682400002</v>
      </c>
      <c r="C12" s="9">
        <v>4138901.8786399998</v>
      </c>
      <c r="D12" s="9">
        <v>4824505.23288</v>
      </c>
      <c r="E12" s="9">
        <v>3529762.648788</v>
      </c>
      <c r="F12" s="9">
        <v>3463289.9396561999</v>
      </c>
      <c r="G12" s="9">
        <v>3096201.8095157999</v>
      </c>
      <c r="H12" s="9">
        <v>3755429.6699144999</v>
      </c>
      <c r="I12" s="9">
        <v>4155241.8478891999</v>
      </c>
      <c r="J12" s="9">
        <v>4482037.8911838997</v>
      </c>
      <c r="K12" s="9">
        <v>4160260.8764616</v>
      </c>
      <c r="L12" s="9">
        <v>4262986.1553771002</v>
      </c>
      <c r="M12" s="9"/>
      <c r="N12" s="10">
        <f>+SUM(B12:M12)</f>
        <v>43964509.318546303</v>
      </c>
      <c r="P12" s="11"/>
    </row>
    <row r="13" spans="1:16" x14ac:dyDescent="0.35">
      <c r="A13" s="12" t="s">
        <v>22</v>
      </c>
      <c r="B13" s="14">
        <v>0.54268529437671698</v>
      </c>
      <c r="C13" s="14">
        <v>0.54580652104867999</v>
      </c>
      <c r="D13" s="14">
        <v>0.59443597324922304</v>
      </c>
      <c r="E13" s="14">
        <v>0.49492128457043599</v>
      </c>
      <c r="F13" s="14">
        <v>0.54714412884386598</v>
      </c>
      <c r="G13" s="14">
        <v>0.47780415449434099</v>
      </c>
      <c r="H13" s="14">
        <v>0.49695540970412</v>
      </c>
      <c r="I13" s="14">
        <v>0.55423187551292097</v>
      </c>
      <c r="J13" s="14">
        <v>0.58527279123353204</v>
      </c>
      <c r="K13" s="14">
        <v>0.56385986687753997</v>
      </c>
      <c r="L13" s="14">
        <v>0.56589557512511202</v>
      </c>
      <c r="M13" s="14"/>
      <c r="N13" s="15"/>
      <c r="P13" s="11"/>
    </row>
    <row r="14" spans="1:16" x14ac:dyDescent="0.35">
      <c r="A14" s="12" t="s">
        <v>23</v>
      </c>
      <c r="B14" s="14">
        <v>0.54268529437671698</v>
      </c>
      <c r="C14" s="14">
        <v>0.54426143646853897</v>
      </c>
      <c r="D14" s="14">
        <v>0.56283622381153697</v>
      </c>
      <c r="E14" s="14">
        <v>0.54844538988023395</v>
      </c>
      <c r="F14" s="14">
        <v>0.54820495059915297</v>
      </c>
      <c r="G14" s="14">
        <v>0.53851923651258005</v>
      </c>
      <c r="H14" s="14">
        <v>0.53275677397362597</v>
      </c>
      <c r="I14" s="14">
        <v>0.53565369817705999</v>
      </c>
      <c r="J14" s="14">
        <v>0.54190215675731002</v>
      </c>
      <c r="K14" s="14">
        <v>0.54435214236240903</v>
      </c>
      <c r="L14" s="14">
        <v>0.54639227864650097</v>
      </c>
      <c r="M14" s="14"/>
      <c r="N14" s="15"/>
      <c r="P14" s="11"/>
    </row>
    <row r="15" spans="1:16" x14ac:dyDescent="0.35">
      <c r="A15" s="12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P15" s="11"/>
    </row>
    <row r="16" spans="1:16" x14ac:dyDescent="0.35">
      <c r="A16" s="12" t="s">
        <v>24</v>
      </c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P16" s="11"/>
    </row>
    <row r="17" spans="1:16" x14ac:dyDescent="0.35">
      <c r="A17" s="12" t="s">
        <v>17</v>
      </c>
      <c r="B17" s="9">
        <f t="shared" ref="B17:M17" si="0">+B12+B6</f>
        <v>4170341.1446400001</v>
      </c>
      <c r="C17" s="9">
        <f t="shared" si="0"/>
        <v>4258563.2822399996</v>
      </c>
      <c r="D17" s="9">
        <f t="shared" si="0"/>
        <v>4946549.7216800004</v>
      </c>
      <c r="E17" s="9">
        <f t="shared" si="0"/>
        <v>3628442.763388</v>
      </c>
      <c r="F17" s="9">
        <f t="shared" si="0"/>
        <v>3543449.9396561999</v>
      </c>
      <c r="G17" s="9">
        <f t="shared" si="0"/>
        <v>3185172.4879158</v>
      </c>
      <c r="H17" s="9">
        <f t="shared" si="0"/>
        <v>3849142.0865145</v>
      </c>
      <c r="I17" s="9">
        <f t="shared" si="0"/>
        <v>4279131.8366892003</v>
      </c>
      <c r="J17" s="9">
        <f t="shared" si="0"/>
        <v>4571676.3911838997</v>
      </c>
      <c r="K17" s="9">
        <f t="shared" si="0"/>
        <v>4267561.5764616001</v>
      </c>
      <c r="L17" s="9">
        <f t="shared" si="0"/>
        <v>4403476.1553771002</v>
      </c>
      <c r="M17" s="9"/>
      <c r="N17" s="10">
        <f>+N6+N12</f>
        <v>45103507.3857463</v>
      </c>
      <c r="P17" s="11"/>
    </row>
    <row r="18" spans="1:16" x14ac:dyDescent="0.35">
      <c r="A18" s="12" t="s">
        <v>25</v>
      </c>
      <c r="B18" s="13">
        <v>0.61055169568862699</v>
      </c>
      <c r="C18" s="13">
        <v>0.60322193919560196</v>
      </c>
      <c r="D18" s="14">
        <v>0.64541553085120995</v>
      </c>
      <c r="E18" s="14">
        <v>0.56600865554940205</v>
      </c>
      <c r="F18" s="14">
        <v>0.57788150269476501</v>
      </c>
      <c r="G18" s="14">
        <v>0.52960748110266598</v>
      </c>
      <c r="H18" s="14">
        <v>0.56301464217910602</v>
      </c>
      <c r="I18" s="14">
        <v>0.60111530426056503</v>
      </c>
      <c r="J18" s="14">
        <v>0.63633478358352102</v>
      </c>
      <c r="K18" s="14">
        <v>0.58829077873976598</v>
      </c>
      <c r="L18" s="14">
        <v>0.61851249216013005</v>
      </c>
      <c r="M18" s="14"/>
      <c r="N18" s="15"/>
      <c r="P18" s="11"/>
    </row>
    <row r="19" spans="1:16" ht="15" customHeight="1" thickBot="1" x14ac:dyDescent="0.4">
      <c r="A19" s="16" t="s">
        <v>26</v>
      </c>
      <c r="B19" s="17">
        <v>0.61055169568862699</v>
      </c>
      <c r="C19" s="17">
        <v>0.60684845855505398</v>
      </c>
      <c r="D19" s="18">
        <v>0.62111144645913996</v>
      </c>
      <c r="E19" s="18">
        <v>0.60935312282578302</v>
      </c>
      <c r="F19" s="18">
        <v>0.60392575007252502</v>
      </c>
      <c r="G19" s="18">
        <v>0.59395139790679696</v>
      </c>
      <c r="H19" s="18">
        <v>0.58963403766325195</v>
      </c>
      <c r="I19" s="18">
        <v>0.59117605367700798</v>
      </c>
      <c r="J19" s="18">
        <v>0.59684273236584395</v>
      </c>
      <c r="K19" s="18">
        <v>0.59594602571488897</v>
      </c>
      <c r="L19" s="18">
        <v>0.598149200205354</v>
      </c>
      <c r="M19" s="18"/>
      <c r="N19" s="19"/>
      <c r="P19" s="11"/>
    </row>
    <row r="20" spans="1:16" s="20" customFormat="1" ht="12.5" customHeight="1" x14ac:dyDescent="0.25"/>
    <row r="21" spans="1:16" s="20" customFormat="1" ht="12.5" customHeight="1" x14ac:dyDescent="0.25"/>
    <row r="22" spans="1:16" s="20" customFormat="1" ht="12.5" customHeight="1" x14ac:dyDescent="0.25"/>
    <row r="23" spans="1:16" s="20" customFormat="1" ht="12.5" customHeight="1" x14ac:dyDescent="0.25"/>
    <row r="24" spans="1:16" s="20" customFormat="1" ht="12.5" customHeight="1" x14ac:dyDescent="0.25"/>
    <row r="25" spans="1:16" s="20" customFormat="1" ht="12.5" customHeight="1" x14ac:dyDescent="0.25"/>
    <row r="26" spans="1:16" s="20" customFormat="1" ht="12.5" customHeight="1" x14ac:dyDescent="0.25"/>
    <row r="29" spans="1:16" x14ac:dyDescent="0.35">
      <c r="B29" s="11"/>
    </row>
  </sheetData>
  <conditionalFormatting sqref="C1:X2 C3:W3">
    <cfRule type="cellIs" dxfId="1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03D66-1E75-4E4B-A7D7-2DF326E66242}">
  <sheetPr>
    <pageSetUpPr autoPageBreaks="0" fitToPage="1"/>
  </sheetPr>
  <dimension ref="A1:P26"/>
  <sheetViews>
    <sheetView showGridLines="0" showRuler="0" zoomScale="80" zoomScaleNormal="80" workbookViewId="0"/>
  </sheetViews>
  <sheetFormatPr baseColWidth="10" defaultColWidth="12" defaultRowHeight="14.5" x14ac:dyDescent="0.35"/>
  <cols>
    <col min="1" max="1" width="31.5429687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5" customHeight="1" thickBot="1" x14ac:dyDescent="0.4"/>
    <row r="4" spans="1:16" s="2" customFormat="1" ht="15.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28</v>
      </c>
      <c r="B5" s="8">
        <v>1624132.28718</v>
      </c>
      <c r="C5" s="8">
        <v>1689704.4809399999</v>
      </c>
      <c r="D5" s="9">
        <v>1753969.7071799999</v>
      </c>
      <c r="E5" s="9">
        <v>1574712.7531448</v>
      </c>
      <c r="F5" s="9">
        <v>1495755.7638040001</v>
      </c>
      <c r="G5" s="9">
        <v>1498281.3097132</v>
      </c>
      <c r="H5" s="9">
        <v>1682018.7319789999</v>
      </c>
      <c r="I5" s="9">
        <v>1706880.2007067001</v>
      </c>
      <c r="J5" s="9">
        <v>1662559.6841859999</v>
      </c>
      <c r="K5" s="9">
        <v>1756994.4533251</v>
      </c>
      <c r="L5" s="9">
        <v>1679871.1443471001</v>
      </c>
      <c r="M5" s="9"/>
      <c r="N5" s="10">
        <f t="shared" ref="N5:N21" si="0">SUM(B5:M5)</f>
        <v>18124880.516505901</v>
      </c>
      <c r="P5" s="11"/>
    </row>
    <row r="6" spans="1:16" x14ac:dyDescent="0.35">
      <c r="A6" s="12" t="s">
        <v>29</v>
      </c>
      <c r="B6" s="9">
        <v>842765.71681999997</v>
      </c>
      <c r="C6" s="9">
        <v>672630.53844000003</v>
      </c>
      <c r="D6" s="9">
        <v>742356.57007999998</v>
      </c>
      <c r="E6" s="9">
        <v>547953.68053999997</v>
      </c>
      <c r="F6" s="9">
        <v>555296.19194000005</v>
      </c>
      <c r="G6" s="9">
        <v>459763.38336490002</v>
      </c>
      <c r="H6" s="9">
        <v>633194.91141479998</v>
      </c>
      <c r="I6" s="9">
        <v>652264.11096269998</v>
      </c>
      <c r="J6" s="9">
        <v>761177.35690689995</v>
      </c>
      <c r="K6" s="9">
        <v>617282.3934996</v>
      </c>
      <c r="L6" s="9">
        <v>616202.82727190002</v>
      </c>
      <c r="M6" s="9"/>
      <c r="N6" s="10">
        <f t="shared" si="0"/>
        <v>7100887.6812408008</v>
      </c>
      <c r="P6" s="11"/>
    </row>
    <row r="7" spans="1:16" x14ac:dyDescent="0.35">
      <c r="A7" s="12" t="s">
        <v>30</v>
      </c>
      <c r="B7" s="9">
        <v>113569.96</v>
      </c>
      <c r="C7" s="9">
        <v>180122.8</v>
      </c>
      <c r="D7" s="9">
        <v>158570</v>
      </c>
      <c r="E7" s="9">
        <v>136048</v>
      </c>
      <c r="F7" s="9">
        <v>174827.5</v>
      </c>
      <c r="G7" s="9">
        <v>151589.70000000001</v>
      </c>
      <c r="H7" s="9">
        <v>160223.20000000001</v>
      </c>
      <c r="I7" s="9">
        <v>143046.1</v>
      </c>
      <c r="J7" s="9">
        <v>111065</v>
      </c>
      <c r="K7" s="9">
        <v>105648</v>
      </c>
      <c r="L7" s="9">
        <v>92186.04</v>
      </c>
      <c r="M7" s="9"/>
      <c r="N7" s="10">
        <f t="shared" si="0"/>
        <v>1526896.3</v>
      </c>
      <c r="P7" s="11"/>
    </row>
    <row r="8" spans="1:16" x14ac:dyDescent="0.35">
      <c r="A8" s="12" t="s">
        <v>31</v>
      </c>
      <c r="B8" s="9">
        <v>5683</v>
      </c>
      <c r="C8" s="9">
        <v>13838.3</v>
      </c>
      <c r="D8" s="9">
        <v>21725</v>
      </c>
      <c r="E8" s="9">
        <v>16586</v>
      </c>
      <c r="F8" s="9">
        <v>14457.5</v>
      </c>
      <c r="G8" s="9">
        <v>24320</v>
      </c>
      <c r="H8" s="9">
        <v>3755</v>
      </c>
      <c r="I8" s="9">
        <v>22629.200000000001</v>
      </c>
      <c r="J8" s="9">
        <v>16436.2</v>
      </c>
      <c r="K8" s="9">
        <v>0</v>
      </c>
      <c r="L8" s="9">
        <v>0</v>
      </c>
      <c r="M8" s="9"/>
      <c r="N8" s="10">
        <f t="shared" si="0"/>
        <v>139430.20000000001</v>
      </c>
      <c r="P8" s="11"/>
    </row>
    <row r="9" spans="1:16" x14ac:dyDescent="0.35">
      <c r="A9" s="12" t="s">
        <v>32</v>
      </c>
      <c r="B9" s="9">
        <v>0</v>
      </c>
      <c r="C9" s="9">
        <v>0</v>
      </c>
      <c r="D9" s="9">
        <v>0</v>
      </c>
      <c r="E9" s="9">
        <v>0</v>
      </c>
      <c r="F9" s="9">
        <v>1127.0093999999999</v>
      </c>
      <c r="G9" s="9">
        <v>231.66659379999999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/>
      <c r="N9" s="10">
        <f t="shared" si="0"/>
        <v>1358.6759938</v>
      </c>
      <c r="P9" s="11"/>
    </row>
    <row r="10" spans="1:16" x14ac:dyDescent="0.35">
      <c r="A10" s="12" t="s">
        <v>33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/>
      <c r="N10" s="10">
        <f t="shared" si="0"/>
        <v>0</v>
      </c>
      <c r="P10" s="11"/>
    </row>
    <row r="11" spans="1:16" x14ac:dyDescent="0.35">
      <c r="A11" s="12" t="s">
        <v>34</v>
      </c>
      <c r="B11" s="9">
        <v>73060</v>
      </c>
      <c r="C11" s="9">
        <v>52200</v>
      </c>
      <c r="D11" s="9">
        <v>83020</v>
      </c>
      <c r="E11" s="9">
        <v>71400</v>
      </c>
      <c r="F11" s="9">
        <v>36600</v>
      </c>
      <c r="G11" s="9">
        <v>39608.5</v>
      </c>
      <c r="H11" s="9">
        <v>75879</v>
      </c>
      <c r="I11" s="9">
        <v>85319</v>
      </c>
      <c r="J11" s="9">
        <v>104460</v>
      </c>
      <c r="K11" s="9">
        <v>93598</v>
      </c>
      <c r="L11" s="9">
        <v>81320</v>
      </c>
      <c r="M11" s="9"/>
      <c r="N11" s="10">
        <f t="shared" si="0"/>
        <v>796464.5</v>
      </c>
      <c r="P11" s="11"/>
    </row>
    <row r="12" spans="1:16" x14ac:dyDescent="0.35">
      <c r="A12" s="12" t="s">
        <v>35</v>
      </c>
      <c r="B12" s="9">
        <v>86261</v>
      </c>
      <c r="C12" s="9">
        <v>102422.5</v>
      </c>
      <c r="D12" s="9">
        <v>115993</v>
      </c>
      <c r="E12" s="9">
        <v>85581.5</v>
      </c>
      <c r="F12" s="9">
        <v>108190</v>
      </c>
      <c r="G12" s="9">
        <v>61219</v>
      </c>
      <c r="H12" s="9">
        <v>98536.5</v>
      </c>
      <c r="I12" s="9">
        <v>48765.5</v>
      </c>
      <c r="J12" s="9">
        <v>69594</v>
      </c>
      <c r="K12" s="9">
        <v>49265</v>
      </c>
      <c r="L12" s="9">
        <v>100231</v>
      </c>
      <c r="M12" s="9"/>
      <c r="N12" s="10">
        <f t="shared" si="0"/>
        <v>926059</v>
      </c>
      <c r="P12" s="11"/>
    </row>
    <row r="13" spans="1:16" x14ac:dyDescent="0.35">
      <c r="A13" s="12" t="s">
        <v>36</v>
      </c>
      <c r="B13" s="9">
        <v>59641.46</v>
      </c>
      <c r="C13" s="9">
        <v>93211.34</v>
      </c>
      <c r="D13" s="9">
        <v>127258.22</v>
      </c>
      <c r="E13" s="9">
        <v>96240.1</v>
      </c>
      <c r="F13" s="9">
        <v>157080.04</v>
      </c>
      <c r="G13" s="9">
        <v>74212.56</v>
      </c>
      <c r="H13" s="9">
        <v>95034.44</v>
      </c>
      <c r="I13" s="9">
        <v>146618.88</v>
      </c>
      <c r="J13" s="9">
        <v>194472.64</v>
      </c>
      <c r="K13" s="9">
        <v>120540.5</v>
      </c>
      <c r="L13" s="9">
        <v>74280.039999999994</v>
      </c>
      <c r="M13" s="9"/>
      <c r="N13" s="10">
        <f t="shared" si="0"/>
        <v>1238590.22</v>
      </c>
      <c r="P13" s="11"/>
    </row>
    <row r="14" spans="1:16" x14ac:dyDescent="0.35">
      <c r="A14" s="12" t="s">
        <v>37</v>
      </c>
      <c r="B14" s="9">
        <v>621372.43999999994</v>
      </c>
      <c r="C14" s="9">
        <v>744610.52</v>
      </c>
      <c r="D14" s="9">
        <v>1119886.08</v>
      </c>
      <c r="E14" s="9">
        <v>471403.72</v>
      </c>
      <c r="F14" s="9">
        <v>645332.07999999996</v>
      </c>
      <c r="G14" s="9">
        <v>455538.57913000003</v>
      </c>
      <c r="H14" s="9">
        <v>474786.63</v>
      </c>
      <c r="I14" s="9">
        <v>838565</v>
      </c>
      <c r="J14" s="9">
        <v>930676.1</v>
      </c>
      <c r="K14" s="9">
        <v>1120729.6264299999</v>
      </c>
      <c r="L14" s="9">
        <v>1027485.70419</v>
      </c>
      <c r="M14" s="9"/>
      <c r="N14" s="10">
        <f t="shared" si="0"/>
        <v>8450386.4797499999</v>
      </c>
      <c r="P14" s="11"/>
    </row>
    <row r="15" spans="1:16" x14ac:dyDescent="0.35">
      <c r="A15" s="12" t="s">
        <v>38</v>
      </c>
      <c r="B15" s="9">
        <v>27458.2376</v>
      </c>
      <c r="C15" s="9">
        <v>17212.936000000002</v>
      </c>
      <c r="D15" s="9">
        <v>14511.8388</v>
      </c>
      <c r="E15" s="9">
        <v>6828.5126</v>
      </c>
      <c r="F15" s="9">
        <v>5024.6412</v>
      </c>
      <c r="G15" s="9">
        <v>1596</v>
      </c>
      <c r="H15" s="9">
        <v>1607.9598000000001</v>
      </c>
      <c r="I15" s="9">
        <v>7260.1292000000003</v>
      </c>
      <c r="J15" s="9">
        <v>10112.1306</v>
      </c>
      <c r="K15" s="9">
        <v>2397.9402</v>
      </c>
      <c r="L15" s="9">
        <v>0</v>
      </c>
      <c r="M15" s="9"/>
      <c r="N15" s="10">
        <f t="shared" si="0"/>
        <v>94010.325999999986</v>
      </c>
      <c r="P15" s="11"/>
    </row>
    <row r="16" spans="1:16" x14ac:dyDescent="0.35">
      <c r="A16" s="12" t="s">
        <v>39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/>
      <c r="N16" s="10">
        <f t="shared" si="0"/>
        <v>0</v>
      </c>
      <c r="P16" s="11"/>
    </row>
    <row r="17" spans="1:16" x14ac:dyDescent="0.35">
      <c r="A17" s="12" t="s">
        <v>40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/>
      <c r="N17" s="10">
        <f t="shared" si="0"/>
        <v>0</v>
      </c>
      <c r="P17" s="11"/>
    </row>
    <row r="18" spans="1:16" x14ac:dyDescent="0.35">
      <c r="A18" s="12" t="s">
        <v>41</v>
      </c>
      <c r="B18" s="9">
        <v>9162.3082400000003</v>
      </c>
      <c r="C18" s="9">
        <v>10479.49662</v>
      </c>
      <c r="D18" s="9">
        <v>8595.2192400000004</v>
      </c>
      <c r="E18" s="9">
        <v>14307.2384901</v>
      </c>
      <c r="F18" s="9">
        <v>12399.2968</v>
      </c>
      <c r="G18" s="9">
        <v>21426.225346899999</v>
      </c>
      <c r="H18" s="9">
        <v>26062.776150500002</v>
      </c>
      <c r="I18" s="9">
        <v>23693.520436399998</v>
      </c>
      <c r="J18" s="9">
        <v>21749.9421095</v>
      </c>
      <c r="K18" s="9">
        <v>23330.3411638</v>
      </c>
      <c r="L18" s="9">
        <v>15021.1761494</v>
      </c>
      <c r="M18" s="9"/>
      <c r="N18" s="10">
        <f t="shared" si="0"/>
        <v>186227.54074660002</v>
      </c>
      <c r="P18" s="11"/>
    </row>
    <row r="19" spans="1:16" x14ac:dyDescent="0.35">
      <c r="A19" s="21" t="s">
        <v>42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>
        <f t="shared" si="0"/>
        <v>0</v>
      </c>
      <c r="P19" s="11"/>
    </row>
    <row r="20" spans="1:16" ht="15" customHeight="1" thickBot="1" x14ac:dyDescent="0.4">
      <c r="A20" s="12" t="s">
        <v>43</v>
      </c>
      <c r="B20" s="8">
        <v>0</v>
      </c>
      <c r="C20" s="8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/>
      <c r="N20" s="10">
        <f t="shared" si="0"/>
        <v>0</v>
      </c>
    </row>
    <row r="21" spans="1:16" ht="15.5" customHeight="1" thickTop="1" thickBot="1" x14ac:dyDescent="0.4">
      <c r="A21" s="22" t="s">
        <v>44</v>
      </c>
      <c r="B21" s="23">
        <f t="shared" ref="B21:L21" si="1">+SUM(B5:B20)</f>
        <v>3463106.4098399999</v>
      </c>
      <c r="C21" s="23">
        <f t="shared" si="1"/>
        <v>3576432.9119999995</v>
      </c>
      <c r="D21" s="23">
        <f t="shared" si="1"/>
        <v>4145885.6353000002</v>
      </c>
      <c r="E21" s="23">
        <f t="shared" si="1"/>
        <v>3021061.5047749002</v>
      </c>
      <c r="F21" s="23">
        <f t="shared" si="1"/>
        <v>3206090.0231440002</v>
      </c>
      <c r="G21" s="23">
        <f t="shared" si="1"/>
        <v>2787786.9241487999</v>
      </c>
      <c r="H21" s="23">
        <f t="shared" si="1"/>
        <v>3251099.1493442995</v>
      </c>
      <c r="I21" s="23">
        <f t="shared" si="1"/>
        <v>3675041.6413058001</v>
      </c>
      <c r="J21" s="23">
        <f t="shared" si="1"/>
        <v>3882303.0538023999</v>
      </c>
      <c r="K21" s="23">
        <f t="shared" si="1"/>
        <v>3889786.2546185004</v>
      </c>
      <c r="L21" s="23">
        <f t="shared" si="1"/>
        <v>3686597.9319584002</v>
      </c>
      <c r="M21" s="23"/>
      <c r="N21" s="24">
        <f t="shared" si="0"/>
        <v>38585191.440237105</v>
      </c>
    </row>
    <row r="22" spans="1:16" ht="15.5" customHeight="1" thickTop="1" thickBot="1" x14ac:dyDescent="0.4">
      <c r="A22" s="25" t="s">
        <v>45</v>
      </c>
      <c r="B22" s="26">
        <v>707234.73479999998</v>
      </c>
      <c r="C22" s="26">
        <v>682130.37023999996</v>
      </c>
      <c r="D22" s="27">
        <v>800664.08637999999</v>
      </c>
      <c r="E22" s="27">
        <v>607381.25861310004</v>
      </c>
      <c r="F22" s="27">
        <v>337359.91651220003</v>
      </c>
      <c r="G22" s="27">
        <v>397385.56376699999</v>
      </c>
      <c r="H22" s="27">
        <v>598042.93717020005</v>
      </c>
      <c r="I22" s="27">
        <v>604090.19538339996</v>
      </c>
      <c r="J22" s="27">
        <v>689373.33738150005</v>
      </c>
      <c r="K22" s="27">
        <v>377775.32184310001</v>
      </c>
      <c r="L22" s="27">
        <v>716878.22341870004</v>
      </c>
      <c r="M22" s="27"/>
      <c r="N22" s="28">
        <f>+SUM(B22:M22)</f>
        <v>6518315.9455092009</v>
      </c>
    </row>
    <row r="23" spans="1:16" ht="15.5" customHeight="1" thickTop="1" thickBot="1" x14ac:dyDescent="0.4">
      <c r="A23" s="29" t="s">
        <v>15</v>
      </c>
      <c r="B23" s="30">
        <f t="shared" ref="B23:L23" si="2">+B21+B22</f>
        <v>4170341.1446399996</v>
      </c>
      <c r="C23" s="30">
        <f t="shared" si="2"/>
        <v>4258563.2822399996</v>
      </c>
      <c r="D23" s="30">
        <f t="shared" si="2"/>
        <v>4946549.7216800004</v>
      </c>
      <c r="E23" s="30">
        <f t="shared" si="2"/>
        <v>3628442.7633880004</v>
      </c>
      <c r="F23" s="30">
        <f t="shared" si="2"/>
        <v>3543449.9396562004</v>
      </c>
      <c r="G23" s="30">
        <f t="shared" si="2"/>
        <v>3185172.4879158</v>
      </c>
      <c r="H23" s="30">
        <f t="shared" si="2"/>
        <v>3849142.0865144995</v>
      </c>
      <c r="I23" s="30">
        <f t="shared" si="2"/>
        <v>4279131.8366892003</v>
      </c>
      <c r="J23" s="30">
        <f t="shared" si="2"/>
        <v>4571676.3911838997</v>
      </c>
      <c r="K23" s="30">
        <f t="shared" si="2"/>
        <v>4267561.5764616001</v>
      </c>
      <c r="L23" s="30">
        <f t="shared" si="2"/>
        <v>4403476.1553771002</v>
      </c>
      <c r="M23" s="30"/>
      <c r="N23" s="31">
        <f>SUM(B23:M23)</f>
        <v>45103507.385746293</v>
      </c>
    </row>
    <row r="26" spans="1:16" x14ac:dyDescent="0.35">
      <c r="B26" s="11"/>
    </row>
  </sheetData>
  <conditionalFormatting sqref="C1:X2 C3:W3">
    <cfRule type="cellIs" dxfId="0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 Por Régimen</vt:lpstr>
      <vt:lpstr>Ventas mdo mes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Banguera Obregon</dc:creator>
  <cp:lastModifiedBy>Alexander Banguera Obregon</cp:lastModifiedBy>
  <dcterms:created xsi:type="dcterms:W3CDTF">2022-12-06T14:04:18Z</dcterms:created>
  <dcterms:modified xsi:type="dcterms:W3CDTF">2022-12-06T14:04:50Z</dcterms:modified>
</cp:coreProperties>
</file>