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LIQUIDACIONES 2024\Resumen\"/>
    </mc:Choice>
  </mc:AlternateContent>
  <xr:revisionPtr revIDLastSave="0" documentId="8_{A8D04A0B-F93B-4AFC-A013-78723782802C}" xr6:coauthVersionLast="47" xr6:coauthVersionMax="47" xr10:uidLastSave="{00000000-0000-0000-0000-000000000000}"/>
  <bookViews>
    <workbookView xWindow="-16710" yWindow="-16470" windowWidth="29040" windowHeight="16440" xr2:uid="{15F2BB50-7F69-4043-AFD6-9ACCE2E4A57B}"/>
  </bookViews>
  <sheets>
    <sheet name="Ventas Por Régimen" sheetId="1" r:id="rId1"/>
    <sheet name="Ventas mdo mes 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2" l="1"/>
  <c r="F23" i="2"/>
  <c r="B23" i="2"/>
  <c r="N22" i="2"/>
  <c r="L21" i="2"/>
  <c r="L23" i="2" s="1"/>
  <c r="K21" i="2"/>
  <c r="K23" i="2" s="1"/>
  <c r="J21" i="2"/>
  <c r="I21" i="2"/>
  <c r="I23" i="2" s="1"/>
  <c r="H21" i="2"/>
  <c r="H23" i="2" s="1"/>
  <c r="G21" i="2"/>
  <c r="G23" i="2" s="1"/>
  <c r="F21" i="2"/>
  <c r="E21" i="2"/>
  <c r="E23" i="2" s="1"/>
  <c r="D21" i="2"/>
  <c r="D23" i="2" s="1"/>
  <c r="C21" i="2"/>
  <c r="C23" i="2" s="1"/>
  <c r="B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L17" i="1"/>
  <c r="K17" i="1"/>
  <c r="J17" i="1"/>
  <c r="I17" i="1"/>
  <c r="H17" i="1"/>
  <c r="G17" i="1"/>
  <c r="F17" i="1"/>
  <c r="E17" i="1"/>
  <c r="D17" i="1"/>
  <c r="C17" i="1"/>
  <c r="B17" i="1"/>
  <c r="N12" i="1"/>
  <c r="N9" i="1"/>
  <c r="N6" i="1"/>
  <c r="N17" i="1" s="1"/>
  <c r="N23" i="2" l="1"/>
  <c r="N21" i="2"/>
</calcChain>
</file>

<file path=xl/sharedStrings.xml><?xml version="1.0" encoding="utf-8"?>
<sst xmlns="http://schemas.openxmlformats.org/spreadsheetml/2006/main" count="64" uniqueCount="46">
  <si>
    <t>FONDO DE ESTABILIZACIÓN DE PRECIOS DEL AZÚCAR</t>
  </si>
  <si>
    <t>VENTAS Y FACTOR DE PONDERACIÓN POR RÉGIMEN DE LIQUIDACIÓN - NOVIEMBRE. 2024 QQ</t>
  </si>
  <si>
    <t>Ingenios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</si>
  <si>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</si>
  <si>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</si>
  <si>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</si>
  <si>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</si>
  <si>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</si>
  <si>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</si>
  <si>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</si>
  <si>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</si>
  <si>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</si>
  <si>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</si>
  <si>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</si>
  <si>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</si>
  <si>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</si>
  <si>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Régimen Temporal</t>
  </si>
  <si>
    <t xml:space="preserve">   - Ventas</t>
  </si>
  <si>
    <t xml:space="preserve">   - Factor de Ponderación (ZiEm)</t>
  </si>
  <si>
    <t xml:space="preserve">   - Factor de Ponderación (ZiE)</t>
  </si>
  <si>
    <t xml:space="preserve">   - qq sobre limite preferencial</t>
  </si>
  <si>
    <t>Régimen Regular</t>
  </si>
  <si>
    <t xml:space="preserve">   - Factor de Ponderación (ZiRm)</t>
  </si>
  <si>
    <t xml:space="preserve">   - Factor de Ponderación (ZiR)</t>
  </si>
  <si>
    <t>Total</t>
  </si>
  <si>
    <t xml:space="preserve">   - Factor de Ponderación (Zm)</t>
  </si>
  <si>
    <t xml:space="preserve">   - Factor de Ponderación (Z)</t>
  </si>
  <si>
    <t>OPERACIONES DEL SECTOR POR MERCADO NOVIEMBRE DE 2024 QQ</t>
  </si>
  <si>
    <t>Nacional Tradicional</t>
  </si>
  <si>
    <t>Interno Especial</t>
  </si>
  <si>
    <t>Expoconjunta blanco</t>
  </si>
  <si>
    <t>Expoconjunta crudo</t>
  </si>
  <si>
    <t>Crudo concentrados</t>
  </si>
  <si>
    <t>Crudo alcohol no carburante</t>
  </si>
  <si>
    <t>Exportaciones a Ecuador</t>
  </si>
  <si>
    <t>Exportaciones a Perú</t>
  </si>
  <si>
    <t>Exportaciones Cuota USA</t>
  </si>
  <si>
    <t>Exportaciones Resto del Mundo</t>
  </si>
  <si>
    <t>Miel Virgen</t>
  </si>
  <si>
    <t>Jugo claro</t>
  </si>
  <si>
    <t>Miel primera</t>
  </si>
  <si>
    <t>Miel segunda</t>
  </si>
  <si>
    <t>HTM</t>
  </si>
  <si>
    <t>Coyuntural</t>
  </si>
  <si>
    <t>Total Azúcar</t>
  </si>
  <si>
    <t>Alcohol equivalente en Azúcar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</si>
</sst>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3" fillId="0" borderId="5" xfId="2" applyFont="1" applyBorder="1"/>
    <xf numFmtId="3" fontId="3" fillId="0" borderId="6" xfId="2" applyNumberFormat="1" applyFont="1" applyBorder="1"/>
    <xf numFmtId="3" fontId="3" fillId="0" borderId="7" xfId="2" applyNumberFormat="1" applyFont="1" applyBorder="1"/>
    <xf numFmtId="3" fontId="3" fillId="0" borderId="8" xfId="2" applyNumberFormat="1" applyFont="1" applyBorder="1"/>
    <xf numFmtId="3" fontId="3" fillId="0" borderId="0" xfId="2" applyNumberFormat="1" applyFont="1"/>
    <xf numFmtId="0" fontId="3" fillId="0" borderId="9" xfId="2" quotePrefix="1" applyFont="1" applyBorder="1"/>
    <xf numFmtId="10" fontId="3" fillId="0" borderId="6" xfId="1" applyNumberFormat="1" applyFont="1" applyBorder="1"/>
    <xf numFmtId="10" fontId="3" fillId="0" borderId="7" xfId="1" applyNumberFormat="1" applyFont="1" applyBorder="1"/>
    <xf numFmtId="10" fontId="3" fillId="0" borderId="8" xfId="1" applyNumberFormat="1" applyFont="1" applyBorder="1"/>
    <xf numFmtId="0" fontId="3" fillId="0" borderId="10" xfId="2" quotePrefix="1" applyFont="1" applyBorder="1"/>
    <xf numFmtId="10" fontId="3" fillId="0" borderId="11" xfId="2" applyNumberFormat="1" applyFont="1" applyBorder="1"/>
    <xf numFmtId="10" fontId="3" fillId="0" borderId="12" xfId="2" applyNumberFormat="1" applyFont="1" applyBorder="1"/>
    <xf numFmtId="10" fontId="3" fillId="0" borderId="13" xfId="1" applyNumberFormat="1" applyFont="1" applyBorder="1"/>
    <xf numFmtId="0" fontId="1" fillId="0" borderId="0" xfId="2"/>
    <xf numFmtId="0" fontId="3" fillId="0" borderId="9" xfId="2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3" fillId="0" borderId="14" xfId="2" applyFont="1" applyBorder="1"/>
    <xf numFmtId="3" fontId="3" fillId="0" borderId="15" xfId="2" applyNumberFormat="1" applyFont="1" applyBorder="1"/>
    <xf numFmtId="3" fontId="3" fillId="0" borderId="17" xfId="2" applyNumberFormat="1" applyFont="1" applyBorder="1"/>
    <xf numFmtId="3" fontId="3" fillId="0" borderId="16" xfId="2" applyNumberFormat="1" applyFont="1" applyBorder="1"/>
    <xf numFmtId="0" fontId="2" fillId="0" borderId="10" xfId="2" applyFont="1" applyBorder="1"/>
    <xf numFmtId="3" fontId="2" fillId="0" borderId="11" xfId="2" applyNumberFormat="1" applyFont="1" applyBorder="1"/>
    <xf numFmtId="3" fontId="2" fillId="0" borderId="13" xfId="2" applyNumberFormat="1" applyFont="1" applyBorder="1"/>
  </cellXfs>
  <cellStyles count="3">
    <cellStyle name="Normal" xfId="0" builtinId="0"/>
    <cellStyle name="Normal 2 2" xfId="2" xr:uid="{75586826-CF9C-464F-A6EA-45C00E0FE9D3}"/>
    <cellStyle name="Porcentaje" xfId="1" builtinId="5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DD549-0AA6-4A71-AEDC-DA95E20DB0A5}">
  <sheetPr>
    <pageSetUpPr autoPageBreaks="0" fitToPage="1"/>
  </sheetPr>
  <dimension ref="A1:P29"/>
  <sheetViews>
    <sheetView showGridLines="0" tabSelected="1" showRuler="0" zoomScale="115" zoomScaleNormal="115" workbookViewId="0"/>
  </sheetViews>
  <sheetFormatPr baseColWidth="10" defaultColWidth="12" defaultRowHeight="14.5" x14ac:dyDescent="0.35"/>
  <cols>
    <col min="1" max="1" width="32.816406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.2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16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P5" s="11"/>
    </row>
    <row r="6" spans="1:16" x14ac:dyDescent="0.35">
      <c r="A6" s="12" t="s">
        <v>17</v>
      </c>
      <c r="B6" s="9">
        <v>76179.75</v>
      </c>
      <c r="C6" s="9">
        <v>82061.5</v>
      </c>
      <c r="D6" s="9">
        <v>71269.25</v>
      </c>
      <c r="E6" s="9">
        <v>89219.247600000002</v>
      </c>
      <c r="F6" s="9">
        <v>103889.5</v>
      </c>
      <c r="G6" s="9">
        <v>116297.25</v>
      </c>
      <c r="H6" s="9">
        <v>109948.75</v>
      </c>
      <c r="I6" s="9">
        <v>72195.5</v>
      </c>
      <c r="J6" s="9">
        <v>97271.5</v>
      </c>
      <c r="K6" s="9">
        <v>134944.75</v>
      </c>
      <c r="L6" s="9">
        <v>103471.75</v>
      </c>
      <c r="M6" s="9"/>
      <c r="N6" s="10">
        <f>+SUM(B6:M6)</f>
        <v>1056748.7475999999</v>
      </c>
      <c r="P6" s="11"/>
    </row>
    <row r="7" spans="1:16" x14ac:dyDescent="0.35">
      <c r="A7" s="12" t="s">
        <v>18</v>
      </c>
      <c r="B7" s="13">
        <v>0</v>
      </c>
      <c r="C7" s="13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/>
      <c r="N7" s="15"/>
      <c r="P7" s="11"/>
    </row>
    <row r="8" spans="1:16" x14ac:dyDescent="0.35">
      <c r="A8" s="12" t="s">
        <v>19</v>
      </c>
      <c r="B8" s="13">
        <v>0</v>
      </c>
      <c r="C8" s="13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/>
      <c r="N8" s="15"/>
      <c r="P8" s="11"/>
    </row>
    <row r="9" spans="1:16" x14ac:dyDescent="0.35">
      <c r="A9" s="12" t="s">
        <v>20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/>
      <c r="N9" s="10">
        <f>+SUM(B9:M9)</f>
        <v>0</v>
      </c>
      <c r="P9" s="11"/>
    </row>
    <row r="10" spans="1:16" x14ac:dyDescent="0.35">
      <c r="A10" s="12"/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P10" s="11"/>
    </row>
    <row r="11" spans="1:16" x14ac:dyDescent="0.35">
      <c r="A11" s="12" t="s">
        <v>21</v>
      </c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  <c r="P11" s="11"/>
    </row>
    <row r="12" spans="1:16" x14ac:dyDescent="0.35">
      <c r="A12" s="12" t="s">
        <v>17</v>
      </c>
      <c r="B12" s="9">
        <v>3074797.5523554999</v>
      </c>
      <c r="C12" s="9">
        <v>3446103.7318374999</v>
      </c>
      <c r="D12" s="9">
        <v>3263342.5425677998</v>
      </c>
      <c r="E12" s="9">
        <v>3161454.3322907998</v>
      </c>
      <c r="F12" s="9">
        <v>2318828.6106655998</v>
      </c>
      <c r="G12" s="9">
        <v>3107488.7720908001</v>
      </c>
      <c r="H12" s="9">
        <v>3291668.4216994001</v>
      </c>
      <c r="I12" s="9">
        <v>4546165.9087920003</v>
      </c>
      <c r="J12" s="9">
        <v>4354323.8740563998</v>
      </c>
      <c r="K12" s="9">
        <v>4611596.5537075996</v>
      </c>
      <c r="L12" s="9">
        <v>3927310.8132108999</v>
      </c>
      <c r="M12" s="9"/>
      <c r="N12" s="10">
        <f>+SUM(B12:M12)</f>
        <v>39103081.113274299</v>
      </c>
      <c r="P12" s="11"/>
    </row>
    <row r="13" spans="1:16" x14ac:dyDescent="0.35">
      <c r="A13" s="12" t="s">
        <v>22</v>
      </c>
      <c r="B13" s="14">
        <v>0.50859359706207796</v>
      </c>
      <c r="C13" s="14">
        <v>0.55499948411157496</v>
      </c>
      <c r="D13" s="14">
        <v>0.54097750257502997</v>
      </c>
      <c r="E13" s="14">
        <v>0.54613693726801005</v>
      </c>
      <c r="F13" s="14">
        <v>0.444705628131083</v>
      </c>
      <c r="G13" s="14">
        <v>0.57674987473324602</v>
      </c>
      <c r="H13" s="14">
        <v>0.52329229934273103</v>
      </c>
      <c r="I13" s="14">
        <v>0.61034549509873504</v>
      </c>
      <c r="J13" s="14">
        <v>0.59158516479660594</v>
      </c>
      <c r="K13" s="14">
        <v>0.59998554374048196</v>
      </c>
      <c r="L13" s="14">
        <v>0.55059025636146397</v>
      </c>
      <c r="M13" s="14"/>
      <c r="N13" s="15"/>
      <c r="P13" s="11"/>
    </row>
    <row r="14" spans="1:16" x14ac:dyDescent="0.35">
      <c r="A14" s="12" t="s">
        <v>23</v>
      </c>
      <c r="B14" s="14">
        <v>0.50859359706207796</v>
      </c>
      <c r="C14" s="14">
        <v>0.53327122187899401</v>
      </c>
      <c r="D14" s="14">
        <v>0.53584850489868796</v>
      </c>
      <c r="E14" s="14">
        <v>0.53834890739115404</v>
      </c>
      <c r="F14" s="14">
        <v>0.52491764439763999</v>
      </c>
      <c r="G14" s="14">
        <v>0.53374525876977197</v>
      </c>
      <c r="H14" s="14">
        <v>0.53214824821780204</v>
      </c>
      <c r="I14" s="14">
        <v>0.54542840019135197</v>
      </c>
      <c r="J14" s="14">
        <v>0.55195049789959105</v>
      </c>
      <c r="K14" s="14">
        <v>0.55817621357893898</v>
      </c>
      <c r="L14" s="14">
        <v>0.55743570670742104</v>
      </c>
      <c r="M14" s="14"/>
      <c r="N14" s="15"/>
      <c r="P14" s="11"/>
    </row>
    <row r="15" spans="1:16" x14ac:dyDescent="0.35">
      <c r="A15" s="12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P15" s="11"/>
    </row>
    <row r="16" spans="1:16" x14ac:dyDescent="0.35">
      <c r="A16" s="12" t="s">
        <v>24</v>
      </c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P16" s="11"/>
    </row>
    <row r="17" spans="1:16" x14ac:dyDescent="0.35">
      <c r="A17" s="12" t="s">
        <v>17</v>
      </c>
      <c r="B17" s="9">
        <f t="shared" ref="B17:M17" si="0">+B12+B6</f>
        <v>3150977.3023554999</v>
      </c>
      <c r="C17" s="9">
        <f t="shared" si="0"/>
        <v>3528165.2318374999</v>
      </c>
      <c r="D17" s="9">
        <f t="shared" si="0"/>
        <v>3334611.7925677998</v>
      </c>
      <c r="E17" s="9">
        <f t="shared" si="0"/>
        <v>3250673.5798907997</v>
      </c>
      <c r="F17" s="9">
        <f t="shared" si="0"/>
        <v>2422718.1106655998</v>
      </c>
      <c r="G17" s="9">
        <f t="shared" si="0"/>
        <v>3223786.0220908001</v>
      </c>
      <c r="H17" s="9">
        <f t="shared" si="0"/>
        <v>3401617.1716994001</v>
      </c>
      <c r="I17" s="9">
        <f t="shared" si="0"/>
        <v>4618361.4087920003</v>
      </c>
      <c r="J17" s="9">
        <f t="shared" si="0"/>
        <v>4451595.3740563998</v>
      </c>
      <c r="K17" s="9">
        <f t="shared" si="0"/>
        <v>4746541.3037075996</v>
      </c>
      <c r="L17" s="9">
        <f t="shared" si="0"/>
        <v>4030782.5632108999</v>
      </c>
      <c r="M17" s="9"/>
      <c r="N17" s="10">
        <f>+N6+N12</f>
        <v>40159829.860874295</v>
      </c>
      <c r="P17" s="11"/>
    </row>
    <row r="18" spans="1:16" x14ac:dyDescent="0.35">
      <c r="A18" s="12" t="s">
        <v>25</v>
      </c>
      <c r="B18" s="13">
        <v>0.56497334109395403</v>
      </c>
      <c r="C18" s="13">
        <v>0.59936193473937005</v>
      </c>
      <c r="D18" s="14">
        <v>0.58944406658234305</v>
      </c>
      <c r="E18" s="14">
        <v>0.59360347201382802</v>
      </c>
      <c r="F18" s="14">
        <v>0.52850330446067795</v>
      </c>
      <c r="G18" s="14">
        <v>0.61255400635103896</v>
      </c>
      <c r="H18" s="14">
        <v>0.57054878346201698</v>
      </c>
      <c r="I18" s="14">
        <v>0.66423372469089503</v>
      </c>
      <c r="J18" s="14">
        <v>0.640841298719248</v>
      </c>
      <c r="K18" s="14">
        <v>0.64505492510750795</v>
      </c>
      <c r="L18" s="14">
        <v>0.61378935923233802</v>
      </c>
      <c r="M18" s="14"/>
      <c r="N18" s="15"/>
      <c r="P18" s="11"/>
    </row>
    <row r="19" spans="1:16" ht="14.75" customHeight="1" thickBot="1" x14ac:dyDescent="0.4">
      <c r="A19" s="16" t="s">
        <v>26</v>
      </c>
      <c r="B19" s="17">
        <v>0.56497334109395403</v>
      </c>
      <c r="C19" s="17">
        <v>0.58313864297969997</v>
      </c>
      <c r="D19" s="18">
        <v>0.58523836893825698</v>
      </c>
      <c r="E19" s="18">
        <v>0.58728837967013203</v>
      </c>
      <c r="F19" s="18">
        <v>0.57820963034316297</v>
      </c>
      <c r="G19" s="18">
        <v>0.58406438774385105</v>
      </c>
      <c r="H19" s="18">
        <v>0.582003892048088</v>
      </c>
      <c r="I19" s="18">
        <v>0.59610542359631402</v>
      </c>
      <c r="J19" s="18">
        <v>0.602451188806714</v>
      </c>
      <c r="K19" s="18">
        <v>0.60804835809761504</v>
      </c>
      <c r="L19" s="18">
        <v>0.60862457386718805</v>
      </c>
      <c r="M19" s="18"/>
      <c r="N19" s="19"/>
      <c r="P19" s="11"/>
    </row>
    <row r="20" spans="1:16" s="20" customFormat="1" ht="12.5" customHeight="1" x14ac:dyDescent="0.25"/>
    <row r="21" spans="1:16" s="20" customFormat="1" ht="12.5" customHeight="1" x14ac:dyDescent="0.25"/>
    <row r="22" spans="1:16" s="20" customFormat="1" ht="12.5" customHeight="1" x14ac:dyDescent="0.25"/>
    <row r="23" spans="1:16" s="20" customFormat="1" ht="12.5" customHeight="1" x14ac:dyDescent="0.25"/>
    <row r="24" spans="1:16" s="20" customFormat="1" ht="12.5" customHeight="1" x14ac:dyDescent="0.25"/>
    <row r="25" spans="1:16" s="20" customFormat="1" ht="12.5" customHeight="1" x14ac:dyDescent="0.25"/>
    <row r="26" spans="1:16" s="20" customFormat="1" ht="12.5" customHeight="1" x14ac:dyDescent="0.25"/>
    <row r="29" spans="1:16" x14ac:dyDescent="0.35">
      <c r="B29" s="11"/>
    </row>
  </sheetData>
  <conditionalFormatting sqref="C1:X2 C3:W3">
    <cfRule type="cellIs" dxfId="1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385DB-1A39-4B09-AFD4-8CE444B9EFFB}">
  <sheetPr>
    <pageSetUpPr autoPageBreaks="0" fitToPage="1"/>
  </sheetPr>
  <dimension ref="A1:P26"/>
  <sheetViews>
    <sheetView showGridLines="0" showRuler="0" zoomScale="115" zoomScaleNormal="115" workbookViewId="0"/>
  </sheetViews>
  <sheetFormatPr baseColWidth="10" defaultColWidth="12" defaultRowHeight="14.5" x14ac:dyDescent="0.35"/>
  <cols>
    <col min="1" max="1" width="31.4531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.2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28</v>
      </c>
      <c r="B5" s="8">
        <v>1370759.1281325</v>
      </c>
      <c r="C5" s="8">
        <v>1413517.2924031999</v>
      </c>
      <c r="D5" s="9">
        <v>1369044.6570832001</v>
      </c>
      <c r="E5" s="9">
        <v>1321062.456484</v>
      </c>
      <c r="F5" s="9">
        <v>1142303.5834021</v>
      </c>
      <c r="G5" s="9">
        <v>1249042.9786406001</v>
      </c>
      <c r="H5" s="9">
        <v>1460828.6325828</v>
      </c>
      <c r="I5" s="9">
        <v>1550690.0082614</v>
      </c>
      <c r="J5" s="9">
        <v>1598829.2131735</v>
      </c>
      <c r="K5" s="9">
        <v>1684761.4585247999</v>
      </c>
      <c r="L5" s="9">
        <v>1556731.1165328</v>
      </c>
      <c r="M5" s="9"/>
      <c r="N5" s="10">
        <f t="shared" ref="N5:N21" si="0">SUM(B5:M5)</f>
        <v>15717570.525220899</v>
      </c>
      <c r="P5" s="11"/>
    </row>
    <row r="6" spans="1:16" x14ac:dyDescent="0.35">
      <c r="A6" s="12" t="s">
        <v>29</v>
      </c>
      <c r="B6" s="9">
        <v>410746.50113039999</v>
      </c>
      <c r="C6" s="9">
        <v>457454.01812830003</v>
      </c>
      <c r="D6" s="9">
        <v>453501.02804369997</v>
      </c>
      <c r="E6" s="9">
        <v>493671.55905899999</v>
      </c>
      <c r="F6" s="9">
        <v>279201.71491129999</v>
      </c>
      <c r="G6" s="9">
        <v>536240.17784629995</v>
      </c>
      <c r="H6" s="9">
        <v>541992.94462019997</v>
      </c>
      <c r="I6" s="9">
        <v>634311.94045520003</v>
      </c>
      <c r="J6" s="9">
        <v>699071.26674989995</v>
      </c>
      <c r="K6" s="9">
        <v>773869.54383480002</v>
      </c>
      <c r="L6" s="9">
        <v>592598.51419510006</v>
      </c>
      <c r="M6" s="9"/>
      <c r="N6" s="10">
        <f t="shared" si="0"/>
        <v>5872659.2089742003</v>
      </c>
      <c r="P6" s="11"/>
    </row>
    <row r="7" spans="1:16" x14ac:dyDescent="0.35">
      <c r="A7" s="12" t="s">
        <v>30</v>
      </c>
      <c r="B7" s="9">
        <v>123669.49</v>
      </c>
      <c r="C7" s="9">
        <v>202817.58</v>
      </c>
      <c r="D7" s="9">
        <v>189282.80499999999</v>
      </c>
      <c r="E7" s="9">
        <v>177718.54</v>
      </c>
      <c r="F7" s="9">
        <v>167741.38500000001</v>
      </c>
      <c r="G7" s="9">
        <v>215971.67</v>
      </c>
      <c r="H7" s="9">
        <v>198727.655</v>
      </c>
      <c r="I7" s="9">
        <v>202476.86364</v>
      </c>
      <c r="J7" s="9">
        <v>232708.75</v>
      </c>
      <c r="K7" s="9">
        <v>115055.37</v>
      </c>
      <c r="L7" s="9">
        <v>118527.4</v>
      </c>
      <c r="M7" s="9"/>
      <c r="N7" s="10">
        <f t="shared" si="0"/>
        <v>1944697.5086400001</v>
      </c>
      <c r="P7" s="11"/>
    </row>
    <row r="8" spans="1:16" x14ac:dyDescent="0.35">
      <c r="A8" s="12" t="s">
        <v>31</v>
      </c>
      <c r="B8" s="9">
        <v>15654.12</v>
      </c>
      <c r="C8" s="9">
        <v>2421.1799999999998</v>
      </c>
      <c r="D8" s="9">
        <v>9426.24</v>
      </c>
      <c r="E8" s="9">
        <v>7739.74</v>
      </c>
      <c r="F8" s="9">
        <v>2541.8000000000002</v>
      </c>
      <c r="G8" s="9">
        <v>1920.96</v>
      </c>
      <c r="H8" s="9">
        <v>10419.5</v>
      </c>
      <c r="I8" s="9">
        <v>46441.440000000002</v>
      </c>
      <c r="J8" s="9">
        <v>4157.4399999999996</v>
      </c>
      <c r="K8" s="9">
        <v>2044.1</v>
      </c>
      <c r="L8" s="9">
        <v>2494.4</v>
      </c>
      <c r="M8" s="9"/>
      <c r="N8" s="10">
        <f t="shared" si="0"/>
        <v>105260.92000000001</v>
      </c>
      <c r="P8" s="11"/>
    </row>
    <row r="9" spans="1:16" x14ac:dyDescent="0.35">
      <c r="A9" s="12" t="s">
        <v>32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/>
      <c r="N9" s="10">
        <f t="shared" si="0"/>
        <v>0</v>
      </c>
      <c r="P9" s="11"/>
    </row>
    <row r="10" spans="1:16" x14ac:dyDescent="0.35">
      <c r="A10" s="12" t="s">
        <v>33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/>
      <c r="N10" s="10">
        <f t="shared" si="0"/>
        <v>0</v>
      </c>
      <c r="P10" s="11"/>
    </row>
    <row r="11" spans="1:16" x14ac:dyDescent="0.35">
      <c r="A11" s="12" t="s">
        <v>34</v>
      </c>
      <c r="B11" s="9">
        <v>102132.6</v>
      </c>
      <c r="C11" s="9">
        <v>85708</v>
      </c>
      <c r="D11" s="9">
        <v>126890.00004</v>
      </c>
      <c r="E11" s="9">
        <v>112650</v>
      </c>
      <c r="F11" s="9">
        <v>49000</v>
      </c>
      <c r="G11" s="9">
        <v>76759.600000000006</v>
      </c>
      <c r="H11" s="9">
        <v>69520</v>
      </c>
      <c r="I11" s="9">
        <v>145500</v>
      </c>
      <c r="J11" s="9">
        <v>106327</v>
      </c>
      <c r="K11" s="9">
        <v>62530</v>
      </c>
      <c r="L11" s="9">
        <v>76668</v>
      </c>
      <c r="M11" s="9"/>
      <c r="N11" s="10">
        <f t="shared" si="0"/>
        <v>1013685.20004</v>
      </c>
      <c r="P11" s="11"/>
    </row>
    <row r="12" spans="1:16" x14ac:dyDescent="0.35">
      <c r="A12" s="12" t="s">
        <v>35</v>
      </c>
      <c r="B12" s="9">
        <v>64011</v>
      </c>
      <c r="C12" s="9">
        <v>90830.5</v>
      </c>
      <c r="D12" s="9">
        <v>63164.4</v>
      </c>
      <c r="E12" s="9">
        <v>46981.5</v>
      </c>
      <c r="F12" s="9">
        <v>32333</v>
      </c>
      <c r="G12" s="9">
        <v>65294</v>
      </c>
      <c r="H12" s="9">
        <v>42710</v>
      </c>
      <c r="I12" s="9">
        <v>76565</v>
      </c>
      <c r="J12" s="9">
        <v>99454.5</v>
      </c>
      <c r="K12" s="9">
        <v>180784</v>
      </c>
      <c r="L12" s="9">
        <v>91848</v>
      </c>
      <c r="M12" s="9"/>
      <c r="N12" s="10">
        <f t="shared" si="0"/>
        <v>853975.9</v>
      </c>
      <c r="P12" s="11"/>
    </row>
    <row r="13" spans="1:16" x14ac:dyDescent="0.35">
      <c r="A13" s="12" t="s">
        <v>36</v>
      </c>
      <c r="B13" s="9">
        <v>27521.96</v>
      </c>
      <c r="C13" s="9">
        <v>87970.62</v>
      </c>
      <c r="D13" s="9">
        <v>115753.04</v>
      </c>
      <c r="E13" s="9">
        <v>115241.96</v>
      </c>
      <c r="F13" s="9">
        <v>49520.2</v>
      </c>
      <c r="G13" s="9">
        <v>159394.04</v>
      </c>
      <c r="H13" s="9">
        <v>149148.4</v>
      </c>
      <c r="I13" s="9">
        <v>254378.62</v>
      </c>
      <c r="J13" s="9">
        <v>146700.5</v>
      </c>
      <c r="K13" s="9">
        <v>90957.2</v>
      </c>
      <c r="L13" s="9">
        <v>88009.74</v>
      </c>
      <c r="M13" s="9"/>
      <c r="N13" s="10">
        <f t="shared" si="0"/>
        <v>1284596.28</v>
      </c>
      <c r="P13" s="11"/>
    </row>
    <row r="14" spans="1:16" x14ac:dyDescent="0.35">
      <c r="A14" s="12" t="s">
        <v>37</v>
      </c>
      <c r="B14" s="9">
        <v>579581.04</v>
      </c>
      <c r="C14" s="9">
        <v>713306.82432000001</v>
      </c>
      <c r="D14" s="9">
        <v>553932.43999999994</v>
      </c>
      <c r="E14" s="9">
        <v>516862.35182410001</v>
      </c>
      <c r="F14" s="9">
        <v>225946.74</v>
      </c>
      <c r="G14" s="9">
        <v>469915.42</v>
      </c>
      <c r="H14" s="9">
        <v>448842.32</v>
      </c>
      <c r="I14" s="9">
        <v>937729.81588000001</v>
      </c>
      <c r="J14" s="9">
        <v>871476.02</v>
      </c>
      <c r="K14" s="9">
        <v>1078925.5367999999</v>
      </c>
      <c r="L14" s="9">
        <v>792384.86</v>
      </c>
      <c r="M14" s="9"/>
      <c r="N14" s="10">
        <f t="shared" si="0"/>
        <v>7188903.3688241001</v>
      </c>
      <c r="P14" s="11"/>
    </row>
    <row r="15" spans="1:16" x14ac:dyDescent="0.35">
      <c r="A15" s="12" t="s">
        <v>38</v>
      </c>
      <c r="B15" s="9">
        <v>6026.8887999999997</v>
      </c>
      <c r="C15" s="9">
        <v>7243.8181999999997</v>
      </c>
      <c r="D15" s="9">
        <v>10417.7608</v>
      </c>
      <c r="E15" s="9">
        <v>7346.9204</v>
      </c>
      <c r="F15" s="9">
        <v>13245.093000000001</v>
      </c>
      <c r="G15" s="9">
        <v>7653.9372000000003</v>
      </c>
      <c r="H15" s="9">
        <v>6862.6373999999996</v>
      </c>
      <c r="I15" s="9">
        <v>8059.26</v>
      </c>
      <c r="J15" s="9">
        <v>4868.5958000000001</v>
      </c>
      <c r="K15" s="9">
        <v>8455.5301999999992</v>
      </c>
      <c r="L15" s="9">
        <v>7257.5630000000001</v>
      </c>
      <c r="M15" s="9"/>
      <c r="N15" s="10">
        <f t="shared" si="0"/>
        <v>87438.004799999981</v>
      </c>
      <c r="P15" s="11"/>
    </row>
    <row r="16" spans="1:16" x14ac:dyDescent="0.35">
      <c r="A16" s="12" t="s">
        <v>39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/>
      <c r="N16" s="10">
        <f t="shared" si="0"/>
        <v>0</v>
      </c>
      <c r="P16" s="11"/>
    </row>
    <row r="17" spans="1:16" x14ac:dyDescent="0.35">
      <c r="A17" s="12" t="s">
        <v>40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/>
      <c r="N17" s="10">
        <f t="shared" si="0"/>
        <v>0</v>
      </c>
      <c r="P17" s="11"/>
    </row>
    <row r="18" spans="1:16" x14ac:dyDescent="0.35">
      <c r="A18" s="12" t="s">
        <v>41</v>
      </c>
      <c r="B18" s="9">
        <v>10514.3642117</v>
      </c>
      <c r="C18" s="9">
        <v>12823.6868328</v>
      </c>
      <c r="D18" s="9">
        <v>7115.7048280999998</v>
      </c>
      <c r="E18" s="9">
        <v>4073.8991000999999</v>
      </c>
      <c r="F18" s="9">
        <v>12080.489620599999</v>
      </c>
      <c r="G18" s="9">
        <v>10407.817497399999</v>
      </c>
      <c r="H18" s="9">
        <v>14666.454172600001</v>
      </c>
      <c r="I18" s="9">
        <v>10415.488978699999</v>
      </c>
      <c r="J18" s="9">
        <v>10228.5835248</v>
      </c>
      <c r="K18" s="9">
        <v>11963.758559600001</v>
      </c>
      <c r="L18" s="9">
        <v>10659.006432599999</v>
      </c>
      <c r="M18" s="9"/>
      <c r="N18" s="10">
        <f t="shared" si="0"/>
        <v>114949.253759</v>
      </c>
      <c r="P18" s="11"/>
    </row>
    <row r="19" spans="1:16" x14ac:dyDescent="0.35">
      <c r="A19" s="21" t="s">
        <v>42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>
        <f t="shared" si="0"/>
        <v>0</v>
      </c>
      <c r="P19" s="11"/>
    </row>
    <row r="20" spans="1:16" ht="14.75" customHeight="1" thickBot="1" x14ac:dyDescent="0.4">
      <c r="A20" s="12" t="s">
        <v>43</v>
      </c>
      <c r="B20" s="8">
        <v>0</v>
      </c>
      <c r="C20" s="8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/>
      <c r="N20" s="10">
        <f t="shared" si="0"/>
        <v>0</v>
      </c>
    </row>
    <row r="21" spans="1:16" ht="15.25" customHeight="1" thickTop="1" thickBot="1" x14ac:dyDescent="0.4">
      <c r="A21" s="22" t="s">
        <v>44</v>
      </c>
      <c r="B21" s="23">
        <f t="shared" ref="B21:L21" si="1">+SUM(B5:B20)</f>
        <v>2710617.0922746002</v>
      </c>
      <c r="C21" s="23">
        <f t="shared" si="1"/>
        <v>3074093.5198843004</v>
      </c>
      <c r="D21" s="23">
        <f t="shared" si="1"/>
        <v>2898528.0757949995</v>
      </c>
      <c r="E21" s="23">
        <f t="shared" si="1"/>
        <v>2803348.9268672005</v>
      </c>
      <c r="F21" s="23">
        <f t="shared" si="1"/>
        <v>1973914.005934</v>
      </c>
      <c r="G21" s="23">
        <f t="shared" si="1"/>
        <v>2792600.6011843001</v>
      </c>
      <c r="H21" s="23">
        <f t="shared" si="1"/>
        <v>2943718.5437755994</v>
      </c>
      <c r="I21" s="23">
        <f t="shared" si="1"/>
        <v>3866568.4372152998</v>
      </c>
      <c r="J21" s="23">
        <f t="shared" si="1"/>
        <v>3773821.8692481997</v>
      </c>
      <c r="K21" s="23">
        <f t="shared" si="1"/>
        <v>4009346.4979192</v>
      </c>
      <c r="L21" s="23">
        <f t="shared" si="1"/>
        <v>3337178.6001605</v>
      </c>
      <c r="M21" s="23"/>
      <c r="N21" s="24">
        <f t="shared" si="0"/>
        <v>34183736.170258202</v>
      </c>
    </row>
    <row r="22" spans="1:16" ht="15.25" customHeight="1" thickTop="1" thickBot="1" x14ac:dyDescent="0.4">
      <c r="A22" s="25" t="s">
        <v>45</v>
      </c>
      <c r="B22" s="26">
        <v>440360.2100809</v>
      </c>
      <c r="C22" s="26">
        <v>454071.71195319999</v>
      </c>
      <c r="D22" s="27">
        <v>436083.71677280002</v>
      </c>
      <c r="E22" s="27">
        <v>447324.6530236</v>
      </c>
      <c r="F22" s="27">
        <v>448804.10473159997</v>
      </c>
      <c r="G22" s="27">
        <v>431185.42090650002</v>
      </c>
      <c r="H22" s="27">
        <v>457898.62792380003</v>
      </c>
      <c r="I22" s="27">
        <v>751792.97157669999</v>
      </c>
      <c r="J22" s="27">
        <v>677773.50480820006</v>
      </c>
      <c r="K22" s="27">
        <v>737194.8057884</v>
      </c>
      <c r="L22" s="27">
        <v>693603.96305040002</v>
      </c>
      <c r="M22" s="27"/>
      <c r="N22" s="28">
        <f>+SUM(B22:M22)</f>
        <v>5976093.6906161001</v>
      </c>
    </row>
    <row r="23" spans="1:16" ht="15.25" customHeight="1" thickTop="1" thickBot="1" x14ac:dyDescent="0.4">
      <c r="A23" s="29" t="s">
        <v>15</v>
      </c>
      <c r="B23" s="30">
        <f t="shared" ref="B23:L23" si="2">+B21+B22</f>
        <v>3150977.3023554999</v>
      </c>
      <c r="C23" s="30">
        <f t="shared" si="2"/>
        <v>3528165.2318375004</v>
      </c>
      <c r="D23" s="30">
        <f t="shared" si="2"/>
        <v>3334611.7925677993</v>
      </c>
      <c r="E23" s="30">
        <f t="shared" si="2"/>
        <v>3250673.5798908006</v>
      </c>
      <c r="F23" s="30">
        <f t="shared" si="2"/>
        <v>2422718.1106655998</v>
      </c>
      <c r="G23" s="30">
        <f t="shared" si="2"/>
        <v>3223786.0220908001</v>
      </c>
      <c r="H23" s="30">
        <f t="shared" si="2"/>
        <v>3401617.1716993996</v>
      </c>
      <c r="I23" s="30">
        <f t="shared" si="2"/>
        <v>4618361.4087920003</v>
      </c>
      <c r="J23" s="30">
        <f t="shared" si="2"/>
        <v>4451595.3740563998</v>
      </c>
      <c r="K23" s="30">
        <f t="shared" si="2"/>
        <v>4746541.3037075996</v>
      </c>
      <c r="L23" s="30">
        <f t="shared" si="2"/>
        <v>4030782.5632108999</v>
      </c>
      <c r="M23" s="30"/>
      <c r="N23" s="31">
        <f>SUM(B23:M23)</f>
        <v>40159829.860874295</v>
      </c>
    </row>
    <row r="26" spans="1:16" x14ac:dyDescent="0.35">
      <c r="B26" s="11"/>
    </row>
  </sheetData>
  <conditionalFormatting sqref="C1:X2 C3:W3">
    <cfRule type="cellIs" dxfId="0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 Por Régimen</vt:lpstr>
      <vt:lpstr>Ventas mdo mes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Banguera Obregon</dc:creator>
  <cp:lastModifiedBy>Alexander Banguera Obregon</cp:lastModifiedBy>
  <dcterms:created xsi:type="dcterms:W3CDTF">2024-12-05T17:21:50Z</dcterms:created>
  <dcterms:modified xsi:type="dcterms:W3CDTF">2024-12-05T17:22:44Z</dcterms:modified>
</cp:coreProperties>
</file>